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Driebanden/"/>
    </mc:Choice>
  </mc:AlternateContent>
  <xr:revisionPtr revIDLastSave="2" documentId="8_{F536C428-E38B-4B50-9291-BE9DF65BA7B3}" xr6:coauthVersionLast="47" xr6:coauthVersionMax="47" xr10:uidLastSave="{D5ABDEC7-E012-4F9A-8C88-49E4B3657CCC}"/>
  <bookViews>
    <workbookView xWindow="-120" yWindow="-120" windowWidth="25440" windowHeight="15540" xr2:uid="{C92256B3-A031-4CBF-AA96-24B64C31B905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G7" i="1"/>
  <c r="J7" i="1"/>
  <c r="M7" i="1"/>
  <c r="O7" i="1"/>
  <c r="P7" i="1" s="1"/>
  <c r="R7" i="1" s="1"/>
  <c r="C8" i="1"/>
  <c r="E8" i="1"/>
  <c r="G8" i="1"/>
  <c r="J8" i="1"/>
  <c r="M8" i="1"/>
  <c r="O8" i="1"/>
  <c r="P8" i="1" s="1"/>
  <c r="R8" i="1" s="1"/>
  <c r="C9" i="1"/>
  <c r="E9" i="1"/>
  <c r="G9" i="1"/>
  <c r="J9" i="1"/>
  <c r="M9" i="1"/>
  <c r="O9" i="1"/>
  <c r="P9" i="1" s="1"/>
  <c r="R9" i="1" s="1"/>
  <c r="C10" i="1"/>
  <c r="E10" i="1"/>
  <c r="G10" i="1"/>
  <c r="J10" i="1"/>
  <c r="M10" i="1"/>
  <c r="O10" i="1"/>
  <c r="P10" i="1" s="1"/>
  <c r="R10" i="1" s="1"/>
  <c r="C11" i="1"/>
  <c r="E11" i="1"/>
  <c r="G11" i="1"/>
  <c r="J11" i="1"/>
  <c r="M11" i="1"/>
  <c r="O11" i="1"/>
  <c r="P11" i="1" s="1"/>
  <c r="R11" i="1" s="1"/>
  <c r="C12" i="1"/>
  <c r="E12" i="1"/>
  <c r="G12" i="1"/>
  <c r="J12" i="1"/>
  <c r="M12" i="1"/>
  <c r="O12" i="1"/>
  <c r="P12" i="1" s="1"/>
  <c r="R12" i="1" s="1"/>
  <c r="C13" i="1"/>
  <c r="E13" i="1"/>
  <c r="G13" i="1"/>
  <c r="J13" i="1"/>
  <c r="M13" i="1"/>
  <c r="O13" i="1"/>
  <c r="P13" i="1" s="1"/>
  <c r="R13" i="1" s="1"/>
  <c r="C14" i="1"/>
  <c r="E14" i="1"/>
  <c r="G14" i="1"/>
  <c r="J14" i="1"/>
  <c r="M14" i="1"/>
  <c r="O14" i="1"/>
  <c r="P14" i="1" s="1"/>
  <c r="R14" i="1" s="1"/>
  <c r="C15" i="1"/>
  <c r="E15" i="1"/>
  <c r="G15" i="1"/>
  <c r="J15" i="1"/>
  <c r="M15" i="1"/>
  <c r="O15" i="1"/>
  <c r="P15" i="1" s="1"/>
  <c r="R15" i="1" s="1"/>
  <c r="C16" i="1"/>
  <c r="E16" i="1"/>
  <c r="G16" i="1"/>
  <c r="J16" i="1"/>
  <c r="M16" i="1"/>
  <c r="O16" i="1"/>
  <c r="P16" i="1" s="1"/>
  <c r="C17" i="1"/>
  <c r="E17" i="1"/>
  <c r="G17" i="1"/>
  <c r="J17" i="1"/>
  <c r="M17" i="1"/>
  <c r="O17" i="1"/>
  <c r="P17" i="1" s="1"/>
  <c r="R17" i="1" s="1"/>
  <c r="C18" i="1"/>
  <c r="E18" i="1"/>
  <c r="G18" i="1"/>
  <c r="J18" i="1"/>
  <c r="M18" i="1"/>
  <c r="O18" i="1"/>
  <c r="P18" i="1" s="1"/>
  <c r="C19" i="1"/>
  <c r="E19" i="1"/>
  <c r="G19" i="1"/>
  <c r="J19" i="1"/>
  <c r="M19" i="1"/>
  <c r="O19" i="1"/>
  <c r="P19" i="1" s="1"/>
  <c r="C20" i="1"/>
  <c r="E20" i="1"/>
  <c r="G20" i="1"/>
  <c r="J20" i="1"/>
  <c r="M20" i="1"/>
  <c r="O20" i="1"/>
  <c r="P20" i="1" s="1"/>
  <c r="C21" i="1"/>
  <c r="E21" i="1"/>
  <c r="G21" i="1"/>
  <c r="J21" i="1"/>
  <c r="M21" i="1"/>
  <c r="O21" i="1"/>
  <c r="P21" i="1" s="1"/>
  <c r="C22" i="1"/>
  <c r="E22" i="1"/>
  <c r="G22" i="1"/>
  <c r="J22" i="1"/>
  <c r="M22" i="1"/>
  <c r="O22" i="1"/>
  <c r="P22" i="1" s="1"/>
  <c r="C23" i="1"/>
  <c r="E23" i="1"/>
  <c r="G23" i="1"/>
  <c r="J23" i="1"/>
  <c r="M23" i="1"/>
  <c r="O23" i="1"/>
  <c r="P23" i="1" s="1"/>
  <c r="C24" i="1"/>
  <c r="E24" i="1"/>
  <c r="G24" i="1"/>
  <c r="J24" i="1"/>
  <c r="M24" i="1"/>
  <c r="O24" i="1"/>
  <c r="P24" i="1" s="1"/>
  <c r="C25" i="1"/>
  <c r="E25" i="1"/>
  <c r="G25" i="1"/>
  <c r="J25" i="1"/>
  <c r="M25" i="1"/>
  <c r="O25" i="1"/>
  <c r="P25" i="1" s="1"/>
  <c r="C26" i="1"/>
  <c r="E26" i="1"/>
  <c r="G26" i="1"/>
  <c r="J26" i="1"/>
  <c r="M26" i="1"/>
  <c r="O26" i="1"/>
  <c r="P26" i="1" s="1"/>
  <c r="C27" i="1"/>
  <c r="E27" i="1"/>
  <c r="G27" i="1"/>
  <c r="J27" i="1"/>
  <c r="M27" i="1"/>
  <c r="O27" i="1"/>
  <c r="P27" i="1" s="1"/>
  <c r="C28" i="1"/>
  <c r="E28" i="1"/>
  <c r="G28" i="1"/>
  <c r="J28" i="1"/>
  <c r="R28" i="1" s="1"/>
  <c r="M28" i="1"/>
  <c r="P28" i="1"/>
  <c r="C29" i="1"/>
  <c r="E29" i="1"/>
  <c r="G29" i="1"/>
  <c r="J29" i="1"/>
  <c r="M29" i="1"/>
  <c r="O29" i="1"/>
  <c r="P29" i="1" s="1"/>
  <c r="C30" i="1"/>
  <c r="E30" i="1"/>
  <c r="G30" i="1"/>
  <c r="J30" i="1"/>
  <c r="M30" i="1"/>
  <c r="O30" i="1"/>
  <c r="P30" i="1" s="1"/>
  <c r="C31" i="1"/>
  <c r="E31" i="1"/>
  <c r="G31" i="1"/>
  <c r="J31" i="1"/>
  <c r="R31" i="1" s="1"/>
  <c r="M31" i="1"/>
  <c r="P31" i="1"/>
  <c r="C32" i="1"/>
  <c r="E32" i="1"/>
  <c r="G32" i="1"/>
  <c r="J32" i="1"/>
  <c r="M32" i="1"/>
  <c r="O32" i="1"/>
  <c r="P32" i="1" s="1"/>
  <c r="C33" i="1"/>
  <c r="E33" i="1"/>
  <c r="G33" i="1"/>
  <c r="J33" i="1"/>
  <c r="M33" i="1"/>
  <c r="O33" i="1"/>
  <c r="P33" i="1" s="1"/>
  <c r="C34" i="1"/>
  <c r="E34" i="1"/>
  <c r="G34" i="1"/>
  <c r="J34" i="1"/>
  <c r="M34" i="1"/>
  <c r="O34" i="1"/>
  <c r="P34" i="1" s="1"/>
  <c r="C35" i="1"/>
  <c r="E35" i="1"/>
  <c r="G35" i="1"/>
  <c r="J35" i="1"/>
  <c r="M35" i="1"/>
  <c r="O35" i="1"/>
  <c r="P35" i="1" s="1"/>
  <c r="C36" i="1"/>
  <c r="E36" i="1"/>
  <c r="G36" i="1"/>
  <c r="J36" i="1"/>
  <c r="M36" i="1"/>
  <c r="O36" i="1"/>
  <c r="P36" i="1" s="1"/>
  <c r="C37" i="1"/>
  <c r="E37" i="1"/>
  <c r="G37" i="1"/>
  <c r="J37" i="1"/>
  <c r="M37" i="1"/>
  <c r="O37" i="1"/>
  <c r="P37" i="1" s="1"/>
  <c r="C38" i="1"/>
  <c r="E38" i="1"/>
  <c r="G38" i="1"/>
  <c r="J38" i="1"/>
  <c r="R38" i="1" s="1"/>
  <c r="M38" i="1"/>
  <c r="P38" i="1"/>
  <c r="C39" i="1"/>
  <c r="E39" i="1"/>
  <c r="G39" i="1"/>
  <c r="J39" i="1"/>
  <c r="M39" i="1"/>
  <c r="O39" i="1"/>
  <c r="P39" i="1" s="1"/>
  <c r="C40" i="1"/>
  <c r="E40" i="1"/>
  <c r="G40" i="1"/>
  <c r="J40" i="1"/>
  <c r="M40" i="1"/>
  <c r="O40" i="1"/>
  <c r="P40" i="1"/>
  <c r="C41" i="1"/>
  <c r="E41" i="1"/>
  <c r="G41" i="1"/>
  <c r="J41" i="1"/>
  <c r="M41" i="1"/>
  <c r="O41" i="1"/>
  <c r="P41" i="1" s="1"/>
  <c r="C42" i="1"/>
  <c r="E42" i="1"/>
  <c r="G42" i="1"/>
  <c r="J42" i="1"/>
  <c r="M42" i="1"/>
  <c r="P42" i="1"/>
  <c r="R42" i="1"/>
  <c r="C43" i="1"/>
  <c r="E43" i="1"/>
  <c r="G43" i="1"/>
  <c r="J43" i="1"/>
  <c r="R43" i="1" s="1"/>
  <c r="M43" i="1"/>
  <c r="P43" i="1"/>
  <c r="C44" i="1"/>
  <c r="E44" i="1"/>
  <c r="G44" i="1"/>
  <c r="J44" i="1"/>
  <c r="R44" i="1" s="1"/>
  <c r="M44" i="1"/>
  <c r="P44" i="1"/>
  <c r="C45" i="1"/>
  <c r="E45" i="1"/>
  <c r="G45" i="1"/>
  <c r="J45" i="1"/>
  <c r="R45" i="1" s="1"/>
  <c r="M45" i="1"/>
  <c r="P45" i="1"/>
  <c r="C46" i="1"/>
  <c r="E46" i="1"/>
  <c r="G46" i="1"/>
  <c r="J46" i="1"/>
  <c r="M46" i="1"/>
  <c r="P46" i="1"/>
  <c r="R46" i="1"/>
  <c r="C47" i="1"/>
  <c r="E47" i="1"/>
  <c r="G47" i="1"/>
  <c r="J47" i="1"/>
  <c r="R47" i="1" s="1"/>
  <c r="M47" i="1"/>
  <c r="P47" i="1"/>
  <c r="C48" i="1"/>
  <c r="E48" i="1"/>
  <c r="G48" i="1"/>
  <c r="R48" i="1" s="1"/>
  <c r="M48" i="1"/>
  <c r="P48" i="1"/>
  <c r="C49" i="1"/>
  <c r="E49" i="1"/>
  <c r="G49" i="1"/>
  <c r="J49" i="1"/>
  <c r="M49" i="1"/>
  <c r="P49" i="1"/>
  <c r="R49" i="1"/>
  <c r="C50" i="1"/>
  <c r="E50" i="1"/>
  <c r="G50" i="1"/>
  <c r="J50" i="1"/>
  <c r="R50" i="1" s="1"/>
  <c r="M50" i="1"/>
  <c r="P50" i="1"/>
  <c r="C51" i="1"/>
  <c r="E51" i="1"/>
  <c r="G51" i="1"/>
  <c r="J51" i="1"/>
  <c r="R51" i="1" s="1"/>
  <c r="M51" i="1"/>
  <c r="P51" i="1"/>
  <c r="C52" i="1"/>
  <c r="E52" i="1"/>
  <c r="G52" i="1"/>
  <c r="J52" i="1"/>
  <c r="R52" i="1" s="1"/>
  <c r="M52" i="1"/>
  <c r="P52" i="1"/>
  <c r="C53" i="1"/>
  <c r="E53" i="1"/>
  <c r="G53" i="1"/>
  <c r="J53" i="1"/>
  <c r="M53" i="1"/>
  <c r="P53" i="1"/>
  <c r="R53" i="1"/>
  <c r="C54" i="1"/>
  <c r="E54" i="1"/>
  <c r="G54" i="1"/>
  <c r="J54" i="1"/>
  <c r="R54" i="1" s="1"/>
  <c r="M54" i="1"/>
  <c r="P54" i="1"/>
  <c r="C55" i="1"/>
  <c r="E55" i="1"/>
  <c r="G55" i="1"/>
  <c r="J55" i="1"/>
  <c r="R55" i="1" s="1"/>
  <c r="M55" i="1"/>
  <c r="P55" i="1"/>
  <c r="C56" i="1"/>
  <c r="E56" i="1"/>
  <c r="G56" i="1"/>
  <c r="J56" i="1"/>
  <c r="R56" i="1" s="1"/>
  <c r="M56" i="1"/>
  <c r="P56" i="1"/>
  <c r="C57" i="1"/>
  <c r="E57" i="1"/>
  <c r="G57" i="1"/>
  <c r="J57" i="1"/>
  <c r="M57" i="1"/>
  <c r="P57" i="1"/>
  <c r="R57" i="1"/>
  <c r="C58" i="1"/>
  <c r="E58" i="1"/>
  <c r="G58" i="1"/>
  <c r="J58" i="1"/>
  <c r="R58" i="1" s="1"/>
  <c r="M58" i="1"/>
  <c r="P58" i="1"/>
  <c r="C59" i="1"/>
  <c r="E59" i="1"/>
  <c r="G59" i="1"/>
  <c r="J59" i="1"/>
  <c r="R59" i="1" s="1"/>
  <c r="M59" i="1"/>
  <c r="P59" i="1"/>
  <c r="R30" i="1" l="1"/>
  <c r="R27" i="1"/>
  <c r="R26" i="1"/>
  <c r="R25" i="1"/>
  <c r="R24" i="1"/>
  <c r="R23" i="1"/>
  <c r="R22" i="1"/>
  <c r="R21" i="1"/>
  <c r="R20" i="1"/>
  <c r="R19" i="1"/>
  <c r="R18" i="1"/>
  <c r="R16" i="1"/>
  <c r="R39" i="1"/>
  <c r="R29" i="1"/>
  <c r="R40" i="1"/>
  <c r="R41" i="1"/>
  <c r="R34" i="1"/>
  <c r="R36" i="1"/>
  <c r="R32" i="1"/>
  <c r="R37" i="1"/>
  <c r="R35" i="1"/>
  <c r="R33" i="1"/>
</calcChain>
</file>

<file path=xl/sharedStrings.xml><?xml version="1.0" encoding="utf-8"?>
<sst xmlns="http://schemas.openxmlformats.org/spreadsheetml/2006/main" count="74" uniqueCount="74">
  <si>
    <t>Tjerk Hofman</t>
  </si>
  <si>
    <t>Jarno Beerlings</t>
  </si>
  <si>
    <t>Reinier van der Kooi</t>
  </si>
  <si>
    <t>Hendrik Freije</t>
  </si>
  <si>
    <t>Jack van de Rijst</t>
  </si>
  <si>
    <t>Stienus Sluiter</t>
  </si>
  <si>
    <t>Lucas Heuving</t>
  </si>
  <si>
    <t>Henk Mast</t>
  </si>
  <si>
    <t>Hilbrand Balk</t>
  </si>
  <si>
    <t>Jan Snippe</t>
  </si>
  <si>
    <t>Gino Goossens</t>
  </si>
  <si>
    <t>Pierre Nuninga</t>
  </si>
  <si>
    <t>Hans Mulder</t>
  </si>
  <si>
    <t xml:space="preserve">Peter Sterenborg   </t>
  </si>
  <si>
    <t>Coos Blaauw</t>
  </si>
  <si>
    <t>Eddie Siemens</t>
  </si>
  <si>
    <t xml:space="preserve">Geert Rijks   </t>
  </si>
  <si>
    <t>Dirk Brakenhoff</t>
  </si>
  <si>
    <t xml:space="preserve">Alex Watermulder   </t>
  </si>
  <si>
    <t>Harrie Viswat</t>
  </si>
  <si>
    <t>Geiko Reder</t>
  </si>
  <si>
    <t>Erik Kroeze</t>
  </si>
  <si>
    <t>Andries Meindertsma</t>
  </si>
  <si>
    <t>Jos Bouwmeester</t>
  </si>
  <si>
    <t>Richard Kant</t>
  </si>
  <si>
    <t xml:space="preserve">Harm Wending   </t>
  </si>
  <si>
    <t>Wolter Eling</t>
  </si>
  <si>
    <t>Kasper Sturre</t>
  </si>
  <si>
    <t>Harrie Lulofs</t>
  </si>
  <si>
    <t>Johnny Geertsma</t>
  </si>
  <si>
    <t>Peter Keizer</t>
  </si>
  <si>
    <t>Jan Knol</t>
  </si>
  <si>
    <t>Fokko van Biessum</t>
  </si>
  <si>
    <t>Mark Meijer</t>
  </si>
  <si>
    <t xml:space="preserve">Hendrik Sloot   </t>
  </si>
  <si>
    <t>Tjaart Schaub</t>
  </si>
  <si>
    <t>Lucas Bronsema</t>
  </si>
  <si>
    <t>Jacob Bosma</t>
  </si>
  <si>
    <t>Hans van Engelen</t>
  </si>
  <si>
    <t>René Martena</t>
  </si>
  <si>
    <t>Boele Boelens</t>
  </si>
  <si>
    <t xml:space="preserve">Hilko Blaauw   </t>
  </si>
  <si>
    <t>Tom Been</t>
  </si>
  <si>
    <t>Willem Weerd</t>
  </si>
  <si>
    <t>Johan Edens</t>
  </si>
  <si>
    <t>Peter Lambeck</t>
  </si>
  <si>
    <t>Henk Matthijssen</t>
  </si>
  <si>
    <t>Koos Blaauw (neef)</t>
  </si>
  <si>
    <t>Ron Pijper</t>
  </si>
  <si>
    <t>Willie Siemens</t>
  </si>
  <si>
    <t>Geert Grevink</t>
  </si>
  <si>
    <t xml:space="preserve">Henk Bos   </t>
  </si>
  <si>
    <t>Mehmet Apaydin</t>
  </si>
  <si>
    <t>GROEP A</t>
  </si>
  <si>
    <t>BLAAUW = PROMOTIE IN FINALE</t>
  </si>
  <si>
    <t>ROOD = DEGRADATIE</t>
  </si>
  <si>
    <t>Totaal</t>
  </si>
  <si>
    <t>Bonus Finale Winschoten</t>
  </si>
  <si>
    <t>Bonus deelname Winschoten</t>
  </si>
  <si>
    <t>Winschoten</t>
  </si>
  <si>
    <t>Bonus Finale Wildervank</t>
  </si>
  <si>
    <t>Bonus deelname Wildervank</t>
  </si>
  <si>
    <t>Wildervank</t>
  </si>
  <si>
    <t>Bonus Finale Woldendorp</t>
  </si>
  <si>
    <t>Bonus deelname Woldenndorp</t>
  </si>
  <si>
    <t>Woldendorp</t>
  </si>
  <si>
    <t>Bonus Finale Havenstad</t>
  </si>
  <si>
    <t>Bonus deelnameHavenstad</t>
  </si>
  <si>
    <t>Havenstad</t>
  </si>
  <si>
    <t>Rating getal</t>
  </si>
  <si>
    <t>Caramboles</t>
  </si>
  <si>
    <t>Moyenne</t>
  </si>
  <si>
    <t>GEEL = PROMOTIE</t>
  </si>
  <si>
    <t>Tussenstand Masters Drieband Toernooien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</si>
</sst>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36"/>
      <color rgb="FF000000"/>
      <name val="Arial"/>
      <family val="2"/>
    </font>
    <font>
      <b/>
      <sz val="6"/>
      <color rgb="FF000000"/>
      <name val="Arial"/>
      <family val="2"/>
    </font>
    <font>
      <b/>
      <sz val="2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C1C04"/>
        <bgColor rgb="FFFC1C04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1" applyNumberFormat="1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2" xfId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2" borderId="2" xfId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7" borderId="1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2" borderId="1" xfId="0" applyFont="1" applyFill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 applyProtection="1">
      <alignment horizontal="center" textRotation="90"/>
      <protection locked="0"/>
    </xf>
    <xf numFmtId="0" fontId="10" fillId="6" borderId="8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7" fillId="0" borderId="1" xfId="0" applyNumberFormat="1" applyFont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5EA13B97-A74A-49E9-979D-B93B83A9238C}"/>
  </cellStyles>
  <dxfs count="8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/ac38b57e6c564e81/Bureaublad/Libre%20Oost%20Groningen/masters%202023/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Driebanden/Driebanden%20Winschoten/eindstand%20Groep%20A%20.xlsx" TargetMode="External"/><Relationship Id="rId1" Type="http://schemas.openxmlformats.org/officeDocument/2006/relationships/externalLinkPath" Target="Driebanden%20Winschoten/eindstand%20Groep%20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Fokko van Biessum</v>
          </cell>
          <cell r="D2" t="str">
            <v>A</v>
          </cell>
          <cell r="E2">
            <v>0.61699999999999999</v>
          </cell>
          <cell r="F2">
            <v>18</v>
          </cell>
          <cell r="G2">
            <v>0.6</v>
          </cell>
          <cell r="H2">
            <v>26</v>
          </cell>
          <cell r="I2">
            <v>4</v>
          </cell>
          <cell r="J2">
            <v>144.44444444444443</v>
          </cell>
          <cell r="K2">
            <v>27</v>
          </cell>
          <cell r="L2">
            <v>6</v>
          </cell>
          <cell r="M2">
            <v>150</v>
          </cell>
          <cell r="N2">
            <v>53</v>
          </cell>
          <cell r="O2">
            <v>0.8833333333333333</v>
          </cell>
          <cell r="P2">
            <v>147.22222222222223</v>
          </cell>
          <cell r="Q2">
            <v>147</v>
          </cell>
          <cell r="R2" t="str">
            <v>F</v>
          </cell>
          <cell r="S2">
            <v>20</v>
          </cell>
        </row>
        <row r="3">
          <cell r="C3" t="str">
            <v>Lucas Bronsema</v>
          </cell>
          <cell r="D3" t="str">
            <v>A</v>
          </cell>
          <cell r="E3">
            <v>0.75</v>
          </cell>
          <cell r="F3">
            <v>22</v>
          </cell>
          <cell r="G3">
            <v>0.73333333333333328</v>
          </cell>
          <cell r="H3">
            <v>32</v>
          </cell>
          <cell r="I3">
            <v>8</v>
          </cell>
          <cell r="J3">
            <v>145.45454545454547</v>
          </cell>
          <cell r="K3">
            <v>27</v>
          </cell>
          <cell r="L3">
            <v>5</v>
          </cell>
          <cell r="M3">
            <v>122.72727272727273</v>
          </cell>
          <cell r="N3">
            <v>59</v>
          </cell>
          <cell r="O3">
            <v>0.98333333333333328</v>
          </cell>
          <cell r="P3">
            <v>134.09090909090909</v>
          </cell>
          <cell r="Q3">
            <v>134</v>
          </cell>
          <cell r="R3" t="str">
            <v>F</v>
          </cell>
          <cell r="S3">
            <v>23</v>
          </cell>
        </row>
        <row r="4">
          <cell r="C4" t="str">
            <v>Mehmet Apaydin</v>
          </cell>
          <cell r="D4" t="str">
            <v>A</v>
          </cell>
          <cell r="E4">
            <v>0.48399999999999999</v>
          </cell>
          <cell r="F4">
            <v>14</v>
          </cell>
          <cell r="G4">
            <v>0.46666666666666667</v>
          </cell>
          <cell r="H4">
            <v>18</v>
          </cell>
          <cell r="I4">
            <v>5</v>
          </cell>
          <cell r="J4">
            <v>128.57142857142858</v>
          </cell>
          <cell r="K4">
            <v>19</v>
          </cell>
          <cell r="L4">
            <v>3</v>
          </cell>
          <cell r="M4">
            <v>135.71428571428572</v>
          </cell>
          <cell r="N4">
            <v>37</v>
          </cell>
          <cell r="O4">
            <v>0.6166666666666667</v>
          </cell>
          <cell r="P4">
            <v>132.14285714285714</v>
          </cell>
          <cell r="Q4">
            <v>132</v>
          </cell>
          <cell r="R4"/>
          <cell r="S4">
            <v>15</v>
          </cell>
        </row>
        <row r="5">
          <cell r="C5" t="str">
            <v xml:space="preserve">Hendrik Sloot   </v>
          </cell>
          <cell r="D5" t="str">
            <v>A</v>
          </cell>
          <cell r="E5">
            <v>0.45</v>
          </cell>
          <cell r="F5">
            <v>13</v>
          </cell>
          <cell r="G5">
            <v>0.43333333333333335</v>
          </cell>
          <cell r="H5">
            <v>13</v>
          </cell>
          <cell r="I5">
            <v>3</v>
          </cell>
          <cell r="J5">
            <v>100</v>
          </cell>
          <cell r="K5">
            <v>21</v>
          </cell>
          <cell r="L5">
            <v>3</v>
          </cell>
          <cell r="M5">
            <v>161.53846153846155</v>
          </cell>
          <cell r="N5">
            <v>34</v>
          </cell>
          <cell r="O5">
            <v>0.56666666666666665</v>
          </cell>
          <cell r="P5">
            <v>130.76923076923077</v>
          </cell>
          <cell r="Q5">
            <v>130</v>
          </cell>
          <cell r="R5" t="str">
            <v>F</v>
          </cell>
          <cell r="S5">
            <v>14</v>
          </cell>
        </row>
        <row r="6">
          <cell r="C6" t="str">
            <v>Geert Grevink</v>
          </cell>
          <cell r="D6" t="str">
            <v>A</v>
          </cell>
          <cell r="E6">
            <v>0.65</v>
          </cell>
          <cell r="F6">
            <v>19</v>
          </cell>
          <cell r="G6">
            <v>0.6333333333333333</v>
          </cell>
          <cell r="H6">
            <v>17</v>
          </cell>
          <cell r="I6">
            <v>3</v>
          </cell>
          <cell r="J6">
            <v>89.473684210526315</v>
          </cell>
          <cell r="K6">
            <v>30</v>
          </cell>
          <cell r="L6">
            <v>3</v>
          </cell>
          <cell r="M6">
            <v>157.89473684210526</v>
          </cell>
          <cell r="N6">
            <v>47</v>
          </cell>
          <cell r="O6">
            <v>0.78333333333333333</v>
          </cell>
          <cell r="P6">
            <v>123.68421052631579</v>
          </cell>
          <cell r="Q6">
            <v>123</v>
          </cell>
          <cell r="R6" t="str">
            <v>F</v>
          </cell>
          <cell r="S6">
            <v>20</v>
          </cell>
        </row>
        <row r="7">
          <cell r="C7" t="str">
            <v>Henk Matthijssen</v>
          </cell>
          <cell r="D7" t="str">
            <v>A</v>
          </cell>
          <cell r="E7">
            <v>0.45</v>
          </cell>
          <cell r="F7">
            <v>13</v>
          </cell>
          <cell r="G7">
            <v>0.43333333333333335</v>
          </cell>
          <cell r="H7">
            <v>21</v>
          </cell>
          <cell r="I7">
            <v>3</v>
          </cell>
          <cell r="J7">
            <v>161.53846153846155</v>
          </cell>
          <cell r="K7">
            <v>11</v>
          </cell>
          <cell r="L7">
            <v>2</v>
          </cell>
          <cell r="M7">
            <v>84.615384615384613</v>
          </cell>
          <cell r="N7">
            <v>32</v>
          </cell>
          <cell r="O7">
            <v>0.53333333333333333</v>
          </cell>
          <cell r="P7">
            <v>123.07692307692307</v>
          </cell>
          <cell r="Q7">
            <v>123</v>
          </cell>
          <cell r="R7" t="str">
            <v>GF</v>
          </cell>
          <cell r="S7">
            <v>14</v>
          </cell>
        </row>
        <row r="8">
          <cell r="C8" t="str">
            <v>Andries Meindertsma</v>
          </cell>
          <cell r="D8" t="str">
            <v>A</v>
          </cell>
          <cell r="E8">
            <v>0.45</v>
          </cell>
          <cell r="F8">
            <v>13</v>
          </cell>
          <cell r="G8">
            <v>0.43333333333333335</v>
          </cell>
          <cell r="H8">
            <v>19</v>
          </cell>
          <cell r="I8">
            <v>4</v>
          </cell>
          <cell r="J8">
            <v>146.15384615384613</v>
          </cell>
          <cell r="K8">
            <v>12</v>
          </cell>
          <cell r="L8">
            <v>2</v>
          </cell>
          <cell r="M8">
            <v>92.307692307692307</v>
          </cell>
          <cell r="N8">
            <v>31</v>
          </cell>
          <cell r="O8">
            <v>0.51666666666666672</v>
          </cell>
          <cell r="P8">
            <v>119.23076923076923</v>
          </cell>
          <cell r="Q8">
            <v>119</v>
          </cell>
          <cell r="R8"/>
        </row>
        <row r="9">
          <cell r="C9" t="str">
            <v>Geiko Reder</v>
          </cell>
          <cell r="D9" t="str">
            <v>A</v>
          </cell>
          <cell r="E9">
            <v>0.45</v>
          </cell>
          <cell r="F9">
            <v>13</v>
          </cell>
          <cell r="G9">
            <v>0.43333333333333335</v>
          </cell>
          <cell r="H9">
            <v>9</v>
          </cell>
          <cell r="I9">
            <v>2</v>
          </cell>
          <cell r="J9">
            <v>69.230769230769226</v>
          </cell>
          <cell r="K9">
            <v>22</v>
          </cell>
          <cell r="L9">
            <v>3</v>
          </cell>
          <cell r="M9">
            <v>169.23076923076923</v>
          </cell>
          <cell r="N9">
            <v>31</v>
          </cell>
          <cell r="O9">
            <v>0.51666666666666672</v>
          </cell>
          <cell r="P9">
            <v>119.23076923076923</v>
          </cell>
          <cell r="Q9">
            <v>119</v>
          </cell>
          <cell r="R9"/>
        </row>
        <row r="10">
          <cell r="C10" t="str">
            <v xml:space="preserve">Alex Watermulder   </v>
          </cell>
          <cell r="D10" t="str">
            <v>A</v>
          </cell>
          <cell r="E10">
            <v>0.45</v>
          </cell>
          <cell r="F10">
            <v>13</v>
          </cell>
          <cell r="G10">
            <v>0.43333333333333335</v>
          </cell>
          <cell r="H10">
            <v>13</v>
          </cell>
          <cell r="I10">
            <v>4</v>
          </cell>
          <cell r="J10">
            <v>100</v>
          </cell>
          <cell r="K10">
            <v>17</v>
          </cell>
          <cell r="L10">
            <v>3</v>
          </cell>
          <cell r="M10">
            <v>130.76923076923077</v>
          </cell>
          <cell r="N10">
            <v>30</v>
          </cell>
          <cell r="O10">
            <v>0.5</v>
          </cell>
          <cell r="P10">
            <v>115.38461538461537</v>
          </cell>
          <cell r="Q10">
            <v>115</v>
          </cell>
          <cell r="R10"/>
        </row>
        <row r="11">
          <cell r="C11" t="str">
            <v xml:space="preserve">Harm Wending   </v>
          </cell>
          <cell r="D11" t="str">
            <v>A</v>
          </cell>
          <cell r="E11">
            <v>0.51700000000000002</v>
          </cell>
          <cell r="F11">
            <v>15</v>
          </cell>
          <cell r="G11">
            <v>0.5</v>
          </cell>
          <cell r="H11">
            <v>17</v>
          </cell>
          <cell r="I11">
            <v>4</v>
          </cell>
          <cell r="J11">
            <v>113.33333333333333</v>
          </cell>
          <cell r="K11">
            <v>17</v>
          </cell>
          <cell r="L11">
            <v>4</v>
          </cell>
          <cell r="M11">
            <v>113.33333333333333</v>
          </cell>
          <cell r="N11">
            <v>34</v>
          </cell>
          <cell r="O11">
            <v>0.56666666666666665</v>
          </cell>
          <cell r="P11">
            <v>113.33333333333333</v>
          </cell>
          <cell r="Q11">
            <v>113</v>
          </cell>
          <cell r="R11"/>
        </row>
        <row r="12">
          <cell r="C12" t="str">
            <v>Tom Been</v>
          </cell>
          <cell r="D12" t="str">
            <v>A</v>
          </cell>
          <cell r="E12">
            <v>0.45</v>
          </cell>
          <cell r="F12">
            <v>13</v>
          </cell>
          <cell r="G12">
            <v>0.43333333333333335</v>
          </cell>
          <cell r="H12">
            <v>11</v>
          </cell>
          <cell r="I12">
            <v>2</v>
          </cell>
          <cell r="J12">
            <v>84.615384615384613</v>
          </cell>
          <cell r="K12">
            <v>18</v>
          </cell>
          <cell r="L12">
            <v>3</v>
          </cell>
          <cell r="M12">
            <v>138.46153846153845</v>
          </cell>
          <cell r="N12">
            <v>29</v>
          </cell>
          <cell r="O12">
            <v>0.48333333333333334</v>
          </cell>
          <cell r="P12">
            <v>111.53846153846155</v>
          </cell>
          <cell r="Q12">
            <v>111</v>
          </cell>
          <cell r="R12" t="str">
            <v>F</v>
          </cell>
        </row>
        <row r="13">
          <cell r="C13" t="str">
            <v>Hans van Engelen</v>
          </cell>
          <cell r="D13" t="str">
            <v>A</v>
          </cell>
          <cell r="E13">
            <v>0.61699999999999999</v>
          </cell>
          <cell r="F13">
            <v>18</v>
          </cell>
          <cell r="G13">
            <v>0.6</v>
          </cell>
          <cell r="H13">
            <v>18</v>
          </cell>
          <cell r="I13">
            <v>3</v>
          </cell>
          <cell r="J13">
            <v>100</v>
          </cell>
          <cell r="K13">
            <v>21</v>
          </cell>
          <cell r="L13">
            <v>2</v>
          </cell>
          <cell r="M13">
            <v>116.66666666666667</v>
          </cell>
          <cell r="N13">
            <v>39</v>
          </cell>
          <cell r="O13">
            <v>0.65</v>
          </cell>
          <cell r="P13">
            <v>108.33333333333334</v>
          </cell>
          <cell r="Q13">
            <v>108</v>
          </cell>
          <cell r="R13"/>
        </row>
        <row r="14">
          <cell r="C14" t="str">
            <v>Johan Edens</v>
          </cell>
          <cell r="D14" t="str">
            <v>A</v>
          </cell>
          <cell r="E14">
            <v>0.51700000000000002</v>
          </cell>
          <cell r="F14">
            <v>15</v>
          </cell>
          <cell r="G14">
            <v>0.5</v>
          </cell>
          <cell r="H14">
            <v>16</v>
          </cell>
          <cell r="I14">
            <v>3</v>
          </cell>
          <cell r="J14">
            <v>106.66666666666667</v>
          </cell>
          <cell r="K14">
            <v>16</v>
          </cell>
          <cell r="L14">
            <v>4</v>
          </cell>
          <cell r="M14">
            <v>106.66666666666667</v>
          </cell>
          <cell r="N14">
            <v>32</v>
          </cell>
          <cell r="O14">
            <v>0.53333333333333333</v>
          </cell>
          <cell r="P14">
            <v>106.66666666666667</v>
          </cell>
          <cell r="Q14">
            <v>106</v>
          </cell>
          <cell r="R14" t="str">
            <v>F</v>
          </cell>
        </row>
        <row r="15">
          <cell r="C15" t="str">
            <v>Boele Boelens</v>
          </cell>
          <cell r="D15" t="str">
            <v>A</v>
          </cell>
          <cell r="E15">
            <v>0.65</v>
          </cell>
          <cell r="F15">
            <v>19</v>
          </cell>
          <cell r="G15">
            <v>0.6333333333333333</v>
          </cell>
          <cell r="H15">
            <v>21</v>
          </cell>
          <cell r="I15">
            <v>4</v>
          </cell>
          <cell r="J15">
            <v>110.5263157894737</v>
          </cell>
          <cell r="K15">
            <v>19</v>
          </cell>
          <cell r="L15">
            <v>4</v>
          </cell>
          <cell r="M15">
            <v>100</v>
          </cell>
          <cell r="N15">
            <v>40</v>
          </cell>
          <cell r="O15">
            <v>0.66666666666666663</v>
          </cell>
          <cell r="P15">
            <v>105.26315789473684</v>
          </cell>
          <cell r="Q15">
            <v>105</v>
          </cell>
          <cell r="R15" t="str">
            <v>GF</v>
          </cell>
        </row>
        <row r="16">
          <cell r="C16" t="str">
            <v>René Martena</v>
          </cell>
          <cell r="D16" t="str">
            <v>A</v>
          </cell>
          <cell r="E16">
            <v>0.61699999999999999</v>
          </cell>
          <cell r="F16">
            <v>18</v>
          </cell>
          <cell r="G16">
            <v>0.6</v>
          </cell>
          <cell r="H16">
            <v>21</v>
          </cell>
          <cell r="I16">
            <v>3</v>
          </cell>
          <cell r="J16">
            <v>116.66666666666667</v>
          </cell>
          <cell r="K16">
            <v>17</v>
          </cell>
          <cell r="L16">
            <v>4</v>
          </cell>
          <cell r="M16">
            <v>94.444444444444443</v>
          </cell>
          <cell r="N16">
            <v>38</v>
          </cell>
          <cell r="O16">
            <v>0.6333333333333333</v>
          </cell>
          <cell r="P16">
            <v>105.55555555555556</v>
          </cell>
          <cell r="Q16">
            <v>105</v>
          </cell>
          <cell r="R16"/>
        </row>
        <row r="17">
          <cell r="C17" t="str">
            <v>Willie Siemens</v>
          </cell>
          <cell r="D17" t="str">
            <v>A</v>
          </cell>
          <cell r="E17">
            <v>0.68400000000000005</v>
          </cell>
          <cell r="F17">
            <v>20</v>
          </cell>
          <cell r="G17">
            <v>0.66666666666666663</v>
          </cell>
          <cell r="H17">
            <v>18</v>
          </cell>
          <cell r="I17">
            <v>3</v>
          </cell>
          <cell r="J17">
            <v>90</v>
          </cell>
          <cell r="K17">
            <v>24</v>
          </cell>
          <cell r="L17">
            <v>4</v>
          </cell>
          <cell r="M17">
            <v>120</v>
          </cell>
          <cell r="N17">
            <v>42</v>
          </cell>
          <cell r="O17">
            <v>0.7</v>
          </cell>
          <cell r="P17">
            <v>105</v>
          </cell>
          <cell r="Q17">
            <v>105</v>
          </cell>
          <cell r="R17"/>
        </row>
        <row r="18">
          <cell r="C18" t="str">
            <v>Pierre Nuninga</v>
          </cell>
          <cell r="D18" t="str">
            <v>A</v>
          </cell>
          <cell r="E18">
            <v>0.45</v>
          </cell>
          <cell r="F18">
            <v>13</v>
          </cell>
          <cell r="G18">
            <v>0.43333333333333335</v>
          </cell>
          <cell r="H18">
            <v>18</v>
          </cell>
          <cell r="I18">
            <v>5</v>
          </cell>
          <cell r="J18">
            <v>138.46153846153845</v>
          </cell>
          <cell r="K18">
            <v>9</v>
          </cell>
          <cell r="L18">
            <v>2</v>
          </cell>
          <cell r="M18">
            <v>69.230769230769226</v>
          </cell>
          <cell r="N18">
            <v>27</v>
          </cell>
          <cell r="O18">
            <v>0.45</v>
          </cell>
          <cell r="P18">
            <v>103.84615384615385</v>
          </cell>
          <cell r="Q18">
            <v>103</v>
          </cell>
          <cell r="R18"/>
        </row>
        <row r="19">
          <cell r="C19" t="str">
            <v>Johnny Geertsma</v>
          </cell>
          <cell r="D19" t="str">
            <v>A</v>
          </cell>
          <cell r="E19">
            <v>0.68400000000000005</v>
          </cell>
          <cell r="F19">
            <v>20</v>
          </cell>
          <cell r="G19">
            <v>0.66666666666666663</v>
          </cell>
          <cell r="H19">
            <v>21</v>
          </cell>
          <cell r="I19">
            <v>4</v>
          </cell>
          <cell r="J19">
            <v>105</v>
          </cell>
          <cell r="K19">
            <v>20</v>
          </cell>
          <cell r="L19">
            <v>3</v>
          </cell>
          <cell r="M19">
            <v>100</v>
          </cell>
          <cell r="N19">
            <v>41</v>
          </cell>
          <cell r="O19">
            <v>0.68333333333333335</v>
          </cell>
          <cell r="P19">
            <v>102.50000000000001</v>
          </cell>
          <cell r="Q19">
            <v>102</v>
          </cell>
          <cell r="R19"/>
        </row>
        <row r="20">
          <cell r="C20" t="str">
            <v>Harrie Viswat</v>
          </cell>
          <cell r="D20" t="str">
            <v>A</v>
          </cell>
          <cell r="E20">
            <v>0.88400000000000001</v>
          </cell>
          <cell r="F20">
            <v>26</v>
          </cell>
          <cell r="G20">
            <v>0.8666666666666667</v>
          </cell>
          <cell r="H20">
            <v>23</v>
          </cell>
          <cell r="I20">
            <v>4</v>
          </cell>
          <cell r="J20">
            <v>88.461538461538453</v>
          </cell>
          <cell r="K20">
            <v>29</v>
          </cell>
          <cell r="L20">
            <v>4</v>
          </cell>
          <cell r="M20">
            <v>111.53846153846155</v>
          </cell>
          <cell r="N20">
            <v>52</v>
          </cell>
          <cell r="O20">
            <v>0.8666666666666667</v>
          </cell>
          <cell r="P20">
            <v>100</v>
          </cell>
          <cell r="Q20">
            <v>100</v>
          </cell>
          <cell r="R20"/>
        </row>
        <row r="21">
          <cell r="C21" t="str">
            <v>Jos Bouwmeester</v>
          </cell>
          <cell r="D21" t="str">
            <v>A</v>
          </cell>
          <cell r="E21">
            <v>0.45</v>
          </cell>
          <cell r="F21">
            <v>13</v>
          </cell>
          <cell r="G21">
            <v>0.43333333333333335</v>
          </cell>
          <cell r="H21">
            <v>9</v>
          </cell>
          <cell r="I21">
            <v>2</v>
          </cell>
          <cell r="J21">
            <v>69.230769230769226</v>
          </cell>
          <cell r="K21">
            <v>17</v>
          </cell>
          <cell r="L21">
            <v>5</v>
          </cell>
          <cell r="M21">
            <v>130.76923076923077</v>
          </cell>
          <cell r="N21">
            <v>26</v>
          </cell>
          <cell r="O21">
            <v>0.43333333333333335</v>
          </cell>
          <cell r="P21">
            <v>100</v>
          </cell>
          <cell r="Q21">
            <v>100</v>
          </cell>
          <cell r="R21"/>
        </row>
        <row r="22">
          <cell r="C22" t="str">
            <v>Mark Meijer</v>
          </cell>
          <cell r="D22" t="str">
            <v>A</v>
          </cell>
          <cell r="E22">
            <v>0.48399999999999999</v>
          </cell>
          <cell r="F22">
            <v>14</v>
          </cell>
          <cell r="G22">
            <v>0.46666666666666667</v>
          </cell>
          <cell r="H22">
            <v>16</v>
          </cell>
          <cell r="I22">
            <v>3</v>
          </cell>
          <cell r="J22">
            <v>114.28571428571428</v>
          </cell>
          <cell r="K22">
            <v>11</v>
          </cell>
          <cell r="L22">
            <v>3</v>
          </cell>
          <cell r="M22">
            <v>78.571428571428569</v>
          </cell>
          <cell r="N22">
            <v>27</v>
          </cell>
          <cell r="O22">
            <v>0.45</v>
          </cell>
          <cell r="P22">
            <v>96.428571428571431</v>
          </cell>
          <cell r="Q22">
            <v>96</v>
          </cell>
          <cell r="R22"/>
        </row>
        <row r="23">
          <cell r="C23" t="str">
            <v>Tjaart Schaub</v>
          </cell>
          <cell r="D23" t="str">
            <v>A</v>
          </cell>
          <cell r="E23">
            <v>0.51700000000000002</v>
          </cell>
          <cell r="F23">
            <v>15</v>
          </cell>
          <cell r="G23">
            <v>0.5</v>
          </cell>
          <cell r="H23">
            <v>10</v>
          </cell>
          <cell r="I23">
            <v>2</v>
          </cell>
          <cell r="J23">
            <v>66.666666666666657</v>
          </cell>
          <cell r="K23">
            <v>19</v>
          </cell>
          <cell r="L23">
            <v>2</v>
          </cell>
          <cell r="M23">
            <v>126.66666666666666</v>
          </cell>
          <cell r="N23">
            <v>29</v>
          </cell>
          <cell r="O23">
            <v>0.48333333333333334</v>
          </cell>
          <cell r="P23">
            <v>96.666666666666671</v>
          </cell>
          <cell r="Q23">
            <v>96</v>
          </cell>
          <cell r="R23"/>
        </row>
        <row r="24">
          <cell r="C24" t="str">
            <v>Peter Lambeck</v>
          </cell>
          <cell r="D24" t="str">
            <v>A</v>
          </cell>
          <cell r="E24">
            <v>0.61699999999999999</v>
          </cell>
          <cell r="F24">
            <v>18</v>
          </cell>
          <cell r="G24">
            <v>0.6</v>
          </cell>
          <cell r="H24">
            <v>12</v>
          </cell>
          <cell r="I24">
            <v>2</v>
          </cell>
          <cell r="J24">
            <v>66.666666666666657</v>
          </cell>
          <cell r="K24">
            <v>21</v>
          </cell>
          <cell r="L24">
            <v>4</v>
          </cell>
          <cell r="M24">
            <v>116.66666666666667</v>
          </cell>
          <cell r="N24">
            <v>33</v>
          </cell>
          <cell r="O24">
            <v>0.55000000000000004</v>
          </cell>
          <cell r="P24">
            <v>91.666666666666671</v>
          </cell>
          <cell r="Q24">
            <v>91</v>
          </cell>
          <cell r="R24"/>
        </row>
        <row r="25">
          <cell r="C25" t="str">
            <v xml:space="preserve">Henk Bos   </v>
          </cell>
          <cell r="D25" t="str">
            <v>A</v>
          </cell>
          <cell r="E25">
            <v>0.58399999999999996</v>
          </cell>
          <cell r="F25">
            <v>17</v>
          </cell>
          <cell r="G25">
            <v>0.56666666666666665</v>
          </cell>
          <cell r="H25">
            <v>14</v>
          </cell>
          <cell r="I25">
            <v>4</v>
          </cell>
          <cell r="J25">
            <v>82.35294117647058</v>
          </cell>
          <cell r="K25">
            <v>16</v>
          </cell>
          <cell r="L25">
            <v>2</v>
          </cell>
          <cell r="M25">
            <v>94.117647058823522</v>
          </cell>
          <cell r="N25">
            <v>30</v>
          </cell>
          <cell r="O25">
            <v>0.5</v>
          </cell>
          <cell r="P25">
            <v>88.235294117647058</v>
          </cell>
          <cell r="Q25">
            <v>88</v>
          </cell>
          <cell r="R25"/>
        </row>
        <row r="26">
          <cell r="C26" t="str">
            <v>Kasper Sturre</v>
          </cell>
          <cell r="D26" t="str">
            <v>A</v>
          </cell>
          <cell r="E26">
            <v>0.58399999999999996</v>
          </cell>
          <cell r="F26">
            <v>17</v>
          </cell>
          <cell r="G26">
            <v>0.56666666666666665</v>
          </cell>
          <cell r="H26">
            <v>19</v>
          </cell>
          <cell r="I26">
            <v>3</v>
          </cell>
          <cell r="J26">
            <v>111.76470588235294</v>
          </cell>
          <cell r="K26">
            <v>11</v>
          </cell>
          <cell r="L26">
            <v>2</v>
          </cell>
          <cell r="M26">
            <v>64.705882352941174</v>
          </cell>
          <cell r="N26">
            <v>30</v>
          </cell>
          <cell r="O26">
            <v>0.5</v>
          </cell>
          <cell r="P26">
            <v>88.235294117647058</v>
          </cell>
          <cell r="Q26">
            <v>88</v>
          </cell>
          <cell r="R26"/>
        </row>
        <row r="27">
          <cell r="C27" t="str">
            <v>Jacob Bosma</v>
          </cell>
          <cell r="D27" t="str">
            <v>A</v>
          </cell>
          <cell r="E27">
            <v>0.48399999999999999</v>
          </cell>
          <cell r="F27">
            <v>14</v>
          </cell>
          <cell r="G27">
            <v>0.46666666666666667</v>
          </cell>
          <cell r="H27">
            <v>11</v>
          </cell>
          <cell r="I27">
            <v>2</v>
          </cell>
          <cell r="J27">
            <v>78.571428571428569</v>
          </cell>
          <cell r="K27">
            <v>13</v>
          </cell>
          <cell r="L27">
            <v>3</v>
          </cell>
          <cell r="M27">
            <v>92.857142857142861</v>
          </cell>
          <cell r="N27">
            <v>24</v>
          </cell>
          <cell r="O27">
            <v>0.4</v>
          </cell>
          <cell r="P27">
            <v>85.714285714285722</v>
          </cell>
          <cell r="Q27">
            <v>85</v>
          </cell>
          <cell r="R27"/>
        </row>
        <row r="28">
          <cell r="C28" t="str">
            <v>Koos Blaauw (neef)</v>
          </cell>
          <cell r="D28" t="str">
            <v>A</v>
          </cell>
          <cell r="E28">
            <v>0.65</v>
          </cell>
          <cell r="F28">
            <v>19</v>
          </cell>
          <cell r="G28">
            <v>0.6333333333333333</v>
          </cell>
          <cell r="H28">
            <v>10</v>
          </cell>
          <cell r="I28">
            <v>2</v>
          </cell>
          <cell r="J28">
            <v>52.631578947368418</v>
          </cell>
          <cell r="K28">
            <v>21</v>
          </cell>
          <cell r="L28">
            <v>4</v>
          </cell>
          <cell r="M28">
            <v>110.5263157894737</v>
          </cell>
          <cell r="N28">
            <v>31</v>
          </cell>
          <cell r="O28">
            <v>0.51666666666666672</v>
          </cell>
          <cell r="P28">
            <v>81.578947368421069</v>
          </cell>
          <cell r="Q28">
            <v>81</v>
          </cell>
          <cell r="R28"/>
        </row>
        <row r="29">
          <cell r="C29" t="str">
            <v>Peter Keizer</v>
          </cell>
          <cell r="D29" t="str">
            <v>A</v>
          </cell>
          <cell r="E29">
            <v>0.45</v>
          </cell>
          <cell r="F29">
            <v>13</v>
          </cell>
          <cell r="G29">
            <v>0.43333333333333335</v>
          </cell>
          <cell r="H29">
            <v>5</v>
          </cell>
          <cell r="I29">
            <v>2</v>
          </cell>
          <cell r="J29">
            <v>38.461538461538467</v>
          </cell>
          <cell r="K29">
            <v>15</v>
          </cell>
          <cell r="L29">
            <v>3</v>
          </cell>
          <cell r="M29">
            <v>115.38461538461537</v>
          </cell>
          <cell r="N29">
            <v>20</v>
          </cell>
          <cell r="O29">
            <v>0.33333333333333331</v>
          </cell>
          <cell r="P29">
            <v>76.92307692307692</v>
          </cell>
          <cell r="Q29">
            <v>76</v>
          </cell>
          <cell r="R29"/>
          <cell r="S29">
            <v>13</v>
          </cell>
        </row>
        <row r="30">
          <cell r="C30" t="str">
            <v>Wolter Eling</v>
          </cell>
          <cell r="D30" t="str">
            <v>A</v>
          </cell>
          <cell r="E30">
            <v>0.58399999999999996</v>
          </cell>
          <cell r="F30">
            <v>17</v>
          </cell>
          <cell r="G30">
            <v>0.56666666666666665</v>
          </cell>
          <cell r="H30">
            <v>15</v>
          </cell>
          <cell r="I30">
            <v>2</v>
          </cell>
          <cell r="J30">
            <v>88.235294117647058</v>
          </cell>
          <cell r="K30">
            <v>11</v>
          </cell>
          <cell r="L30">
            <v>3</v>
          </cell>
          <cell r="M30">
            <v>64.705882352941174</v>
          </cell>
          <cell r="N30">
            <v>26</v>
          </cell>
          <cell r="O30">
            <v>0.43333333333333335</v>
          </cell>
          <cell r="P30">
            <v>76.47058823529413</v>
          </cell>
          <cell r="Q30">
            <v>76</v>
          </cell>
          <cell r="R30"/>
          <cell r="S30">
            <v>16</v>
          </cell>
        </row>
        <row r="31">
          <cell r="C31" t="str">
            <v>Willem Weerd</v>
          </cell>
          <cell r="D31" t="str">
            <v>A</v>
          </cell>
          <cell r="E31">
            <v>0.55000000000000004</v>
          </cell>
          <cell r="F31">
            <v>16</v>
          </cell>
          <cell r="G31">
            <v>0.53333333333333333</v>
          </cell>
          <cell r="H31">
            <v>8</v>
          </cell>
          <cell r="I31">
            <v>2</v>
          </cell>
          <cell r="J31">
            <v>50</v>
          </cell>
          <cell r="K31">
            <v>15</v>
          </cell>
          <cell r="L31">
            <v>5</v>
          </cell>
          <cell r="M31">
            <v>93.75</v>
          </cell>
          <cell r="N31">
            <v>23</v>
          </cell>
          <cell r="O31">
            <v>0.38333333333333336</v>
          </cell>
          <cell r="P31">
            <v>71.875000000000014</v>
          </cell>
          <cell r="Q31">
            <v>71</v>
          </cell>
          <cell r="R31"/>
          <cell r="S31">
            <v>15</v>
          </cell>
        </row>
        <row r="32">
          <cell r="C32" t="str">
            <v>Ron Pijper</v>
          </cell>
          <cell r="D32" t="str">
            <v>A</v>
          </cell>
          <cell r="E32">
            <v>0.48399999999999999</v>
          </cell>
          <cell r="F32">
            <v>14</v>
          </cell>
          <cell r="G32">
            <v>0.46666666666666667</v>
          </cell>
          <cell r="H32">
            <v>8</v>
          </cell>
          <cell r="I32">
            <v>2</v>
          </cell>
          <cell r="J32">
            <v>57.142857142857139</v>
          </cell>
          <cell r="K32">
            <v>11</v>
          </cell>
          <cell r="L32">
            <v>2</v>
          </cell>
          <cell r="M32">
            <v>78.571428571428569</v>
          </cell>
          <cell r="N32">
            <v>19</v>
          </cell>
          <cell r="O32">
            <v>0.31666666666666665</v>
          </cell>
          <cell r="P32">
            <v>67.857142857142847</v>
          </cell>
          <cell r="Q32">
            <v>67</v>
          </cell>
          <cell r="R32"/>
          <cell r="S32">
            <v>13</v>
          </cell>
        </row>
        <row r="33">
          <cell r="C33" t="str">
            <v xml:space="preserve">Hilko Blaauw   </v>
          </cell>
          <cell r="D33" t="str">
            <v>A</v>
          </cell>
          <cell r="E33">
            <v>0.51700000000000002</v>
          </cell>
          <cell r="F33">
            <v>15</v>
          </cell>
          <cell r="G33">
            <v>0.5</v>
          </cell>
          <cell r="H33">
            <v>11</v>
          </cell>
          <cell r="I33">
            <v>2</v>
          </cell>
          <cell r="J33">
            <v>73.333333333333329</v>
          </cell>
          <cell r="K33">
            <v>9</v>
          </cell>
          <cell r="L33">
            <v>2</v>
          </cell>
          <cell r="M33">
            <v>60</v>
          </cell>
          <cell r="N33">
            <v>20</v>
          </cell>
          <cell r="O33">
            <v>0.33333333333333331</v>
          </cell>
          <cell r="P33">
            <v>66.666666666666657</v>
          </cell>
          <cell r="Q33">
            <v>66</v>
          </cell>
          <cell r="R33"/>
          <cell r="S33">
            <v>14</v>
          </cell>
        </row>
        <row r="34">
          <cell r="C34" t="str">
            <v>Richard Kant</v>
          </cell>
          <cell r="D34" t="str">
            <v>A</v>
          </cell>
          <cell r="E34">
            <v>0.45</v>
          </cell>
          <cell r="F34">
            <v>13</v>
          </cell>
          <cell r="G34">
            <v>0.43333333333333335</v>
          </cell>
          <cell r="H34">
            <v>9</v>
          </cell>
          <cell r="I34">
            <v>2</v>
          </cell>
          <cell r="J34">
            <v>69.230769230769226</v>
          </cell>
          <cell r="K34">
            <v>7</v>
          </cell>
          <cell r="L34">
            <v>1</v>
          </cell>
          <cell r="M34">
            <v>53.846153846153847</v>
          </cell>
          <cell r="N34">
            <v>16</v>
          </cell>
          <cell r="O34">
            <v>0.26666666666666666</v>
          </cell>
          <cell r="P34">
            <v>61.538461538461533</v>
          </cell>
          <cell r="Q34">
            <v>61</v>
          </cell>
          <cell r="R34"/>
          <cell r="S34">
            <v>13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0703-77C4-4162-927D-8D5A377485E2}">
  <sheetPr>
    <pageSetUpPr fitToPage="1"/>
  </sheetPr>
  <dimension ref="A1:R59"/>
  <sheetViews>
    <sheetView tabSelected="1" topLeftCell="A27" workbookViewId="0">
      <selection sqref="A1:R59"/>
    </sheetView>
  </sheetViews>
  <sheetFormatPr defaultRowHeight="15" x14ac:dyDescent="0.25"/>
  <cols>
    <col min="1" max="1" width="3" bestFit="1" customWidth="1"/>
    <col min="2" max="2" width="18.7109375" bestFit="1" customWidth="1"/>
    <col min="3" max="17" width="6" customWidth="1"/>
    <col min="18" max="18" width="9.140625" customWidth="1"/>
  </cols>
  <sheetData>
    <row r="1" spans="1:18" ht="29.25" x14ac:dyDescent="0.25">
      <c r="A1" s="23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5">
      <c r="A2" s="25" t="s">
        <v>72</v>
      </c>
      <c r="B2" s="26"/>
      <c r="C2" s="27" t="s">
        <v>71</v>
      </c>
      <c r="D2" s="28" t="s">
        <v>70</v>
      </c>
      <c r="E2" s="27" t="s">
        <v>69</v>
      </c>
      <c r="F2" s="31" t="s">
        <v>68</v>
      </c>
      <c r="G2" s="30" t="s">
        <v>67</v>
      </c>
      <c r="H2" s="31" t="s">
        <v>66</v>
      </c>
      <c r="I2" s="29" t="s">
        <v>65</v>
      </c>
      <c r="J2" s="30" t="s">
        <v>64</v>
      </c>
      <c r="K2" s="31" t="s">
        <v>63</v>
      </c>
      <c r="L2" s="40" t="s">
        <v>62</v>
      </c>
      <c r="M2" s="30" t="s">
        <v>61</v>
      </c>
      <c r="N2" s="31" t="s">
        <v>60</v>
      </c>
      <c r="O2" s="31" t="s">
        <v>59</v>
      </c>
      <c r="P2" s="30" t="s">
        <v>58</v>
      </c>
      <c r="Q2" s="31" t="s">
        <v>57</v>
      </c>
      <c r="R2" s="22" t="s">
        <v>56</v>
      </c>
    </row>
    <row r="3" spans="1:18" x14ac:dyDescent="0.25">
      <c r="A3" s="32" t="s">
        <v>55</v>
      </c>
      <c r="B3" s="33"/>
      <c r="C3" s="27"/>
      <c r="D3" s="28"/>
      <c r="E3" s="27"/>
      <c r="F3" s="31"/>
      <c r="G3" s="30"/>
      <c r="H3" s="31"/>
      <c r="I3" s="29"/>
      <c r="J3" s="30"/>
      <c r="K3" s="31"/>
      <c r="L3" s="40"/>
      <c r="M3" s="30"/>
      <c r="N3" s="31"/>
      <c r="O3" s="31"/>
      <c r="P3" s="30"/>
      <c r="Q3" s="31"/>
      <c r="R3" s="22"/>
    </row>
    <row r="4" spans="1:18" x14ac:dyDescent="0.25">
      <c r="A4" s="34" t="s">
        <v>54</v>
      </c>
      <c r="B4" s="35"/>
      <c r="C4" s="27"/>
      <c r="D4" s="28"/>
      <c r="E4" s="27"/>
      <c r="F4" s="31"/>
      <c r="G4" s="30"/>
      <c r="H4" s="31"/>
      <c r="I4" s="29"/>
      <c r="J4" s="30"/>
      <c r="K4" s="31"/>
      <c r="L4" s="40"/>
      <c r="M4" s="30"/>
      <c r="N4" s="31"/>
      <c r="O4" s="31"/>
      <c r="P4" s="30"/>
      <c r="Q4" s="31"/>
      <c r="R4" s="22"/>
    </row>
    <row r="5" spans="1:18" ht="45" x14ac:dyDescent="0.6">
      <c r="A5" s="36">
        <v>2023</v>
      </c>
      <c r="B5" s="37"/>
      <c r="C5" s="27"/>
      <c r="D5" s="28"/>
      <c r="E5" s="27"/>
      <c r="F5" s="31"/>
      <c r="G5" s="30"/>
      <c r="H5" s="31"/>
      <c r="I5" s="29"/>
      <c r="J5" s="30"/>
      <c r="K5" s="31"/>
      <c r="L5" s="40"/>
      <c r="M5" s="30"/>
      <c r="N5" s="31"/>
      <c r="O5" s="31"/>
      <c r="P5" s="30"/>
      <c r="Q5" s="31"/>
      <c r="R5" s="22"/>
    </row>
    <row r="6" spans="1:18" ht="26.25" x14ac:dyDescent="0.4">
      <c r="A6" s="38" t="s">
        <v>53</v>
      </c>
      <c r="B6" s="39"/>
      <c r="C6" s="27"/>
      <c r="D6" s="28"/>
      <c r="E6" s="27"/>
      <c r="F6" s="31"/>
      <c r="G6" s="30"/>
      <c r="H6" s="31"/>
      <c r="I6" s="29"/>
      <c r="J6" s="30"/>
      <c r="K6" s="31"/>
      <c r="L6" s="40"/>
      <c r="M6" s="30"/>
      <c r="N6" s="31"/>
      <c r="O6" s="31"/>
      <c r="P6" s="30"/>
      <c r="Q6" s="31"/>
      <c r="R6" s="22"/>
    </row>
    <row r="7" spans="1:18" x14ac:dyDescent="0.25">
      <c r="A7" s="5">
        <v>1</v>
      </c>
      <c r="B7" s="9" t="s">
        <v>52</v>
      </c>
      <c r="C7" s="7">
        <f>VLOOKUP(D7,'[1]Tabelen Masters'!I$4:J147,2,FALSE)</f>
        <v>0.51700000000000002</v>
      </c>
      <c r="D7" s="1">
        <v>15</v>
      </c>
      <c r="E7" s="7">
        <f t="shared" ref="E7:E38" si="0">D7/30</f>
        <v>0.5</v>
      </c>
      <c r="F7" s="6">
        <v>103</v>
      </c>
      <c r="G7" s="3">
        <f t="shared" ref="G7:G38" si="1">IF(F7&lt;=1," ",10)</f>
        <v>10</v>
      </c>
      <c r="H7" s="2"/>
      <c r="I7" s="6">
        <v>134</v>
      </c>
      <c r="J7" s="3">
        <f t="shared" ref="J7:J47" si="2">IF(I7&lt;=1," ",10)</f>
        <v>10</v>
      </c>
      <c r="K7" s="5">
        <v>16</v>
      </c>
      <c r="L7" s="5">
        <v>117</v>
      </c>
      <c r="M7" s="3">
        <f t="shared" ref="M7:M38" si="3">IF(L7&lt;=1," ",10)</f>
        <v>10</v>
      </c>
      <c r="N7" s="5">
        <v>24</v>
      </c>
      <c r="O7" s="4">
        <f>VLOOKUP(B7,[2]Blad1!$C$2:$S$35,15,0)</f>
        <v>132</v>
      </c>
      <c r="P7" s="3">
        <f t="shared" ref="P7:P38" si="4">IF(O7&lt;=1," ",10)</f>
        <v>10</v>
      </c>
      <c r="Q7" s="2">
        <v>10</v>
      </c>
      <c r="R7" s="1">
        <f t="shared" ref="R7:R38" si="5">SUM(F7:Q7)</f>
        <v>576</v>
      </c>
    </row>
    <row r="8" spans="1:18" x14ac:dyDescent="0.25">
      <c r="A8" s="5">
        <v>2</v>
      </c>
      <c r="B8" s="15" t="s">
        <v>51</v>
      </c>
      <c r="C8" s="7">
        <f>VLOOKUP(D8,'[1]Tabelen Masters'!I$4:J76,2,FALSE)</f>
        <v>0.58399999999999996</v>
      </c>
      <c r="D8" s="10">
        <v>17</v>
      </c>
      <c r="E8" s="7">
        <f t="shared" si="0"/>
        <v>0.56666666666666665</v>
      </c>
      <c r="F8" s="6">
        <v>161</v>
      </c>
      <c r="G8" s="3">
        <f t="shared" si="1"/>
        <v>10</v>
      </c>
      <c r="H8" s="21">
        <v>10</v>
      </c>
      <c r="I8" s="6">
        <v>112</v>
      </c>
      <c r="J8" s="3">
        <f t="shared" si="2"/>
        <v>10</v>
      </c>
      <c r="K8" s="5"/>
      <c r="L8" s="5">
        <v>134</v>
      </c>
      <c r="M8" s="3">
        <f t="shared" si="3"/>
        <v>10</v>
      </c>
      <c r="N8" s="5">
        <v>10</v>
      </c>
      <c r="O8" s="4">
        <f>VLOOKUP(B8,[2]Blad1!$C$2:$S$35,15,0)</f>
        <v>88</v>
      </c>
      <c r="P8" s="3">
        <f t="shared" si="4"/>
        <v>10</v>
      </c>
      <c r="Q8" s="2"/>
      <c r="R8" s="1">
        <f t="shared" si="5"/>
        <v>555</v>
      </c>
    </row>
    <row r="9" spans="1:18" x14ac:dyDescent="0.25">
      <c r="A9" s="5">
        <v>3</v>
      </c>
      <c r="B9" s="11" t="s">
        <v>50</v>
      </c>
      <c r="C9" s="7">
        <f>VLOOKUP(D9,'[1]Tabelen Masters'!I$4:J58,2,FALSE)</f>
        <v>0.71699999999999997</v>
      </c>
      <c r="D9" s="10">
        <v>21</v>
      </c>
      <c r="E9" s="7">
        <f t="shared" si="0"/>
        <v>0.7</v>
      </c>
      <c r="F9" s="6">
        <v>78</v>
      </c>
      <c r="G9" s="3">
        <f t="shared" si="1"/>
        <v>10</v>
      </c>
      <c r="H9" s="2"/>
      <c r="I9" s="6">
        <v>127</v>
      </c>
      <c r="J9" s="3">
        <f t="shared" si="2"/>
        <v>10</v>
      </c>
      <c r="K9" s="5"/>
      <c r="L9" s="5">
        <v>102</v>
      </c>
      <c r="M9" s="3">
        <f t="shared" si="3"/>
        <v>10</v>
      </c>
      <c r="N9" s="5">
        <v>30</v>
      </c>
      <c r="O9" s="4">
        <f>VLOOKUP(B9,[2]Blad1!$C$2:$S$35,15,0)</f>
        <v>123</v>
      </c>
      <c r="P9" s="3">
        <f t="shared" si="4"/>
        <v>10</v>
      </c>
      <c r="Q9" s="20">
        <v>28</v>
      </c>
      <c r="R9" s="1">
        <f t="shared" si="5"/>
        <v>528</v>
      </c>
    </row>
    <row r="10" spans="1:18" x14ac:dyDescent="0.25">
      <c r="A10" s="5">
        <v>4</v>
      </c>
      <c r="B10" s="11" t="s">
        <v>49</v>
      </c>
      <c r="C10" s="7">
        <f>VLOOKUP(D10,'[1]Tabelen Masters'!I$4:J143,2,FALSE)</f>
        <v>0.68400000000000005</v>
      </c>
      <c r="D10" s="10">
        <v>20</v>
      </c>
      <c r="E10" s="7">
        <f t="shared" si="0"/>
        <v>0.66666666666666663</v>
      </c>
      <c r="F10" s="6">
        <v>112</v>
      </c>
      <c r="G10" s="3">
        <f t="shared" si="1"/>
        <v>10</v>
      </c>
      <c r="H10" s="2">
        <v>28</v>
      </c>
      <c r="I10" s="6">
        <v>97</v>
      </c>
      <c r="J10" s="3">
        <f t="shared" si="2"/>
        <v>10</v>
      </c>
      <c r="K10" s="5">
        <v>22</v>
      </c>
      <c r="L10" s="5">
        <v>95</v>
      </c>
      <c r="M10" s="3">
        <f t="shared" si="3"/>
        <v>10</v>
      </c>
      <c r="N10" s="5"/>
      <c r="O10" s="4">
        <f>VLOOKUP(B10,[2]Blad1!$C$2:$S$35,15,0)</f>
        <v>105</v>
      </c>
      <c r="P10" s="3">
        <f t="shared" si="4"/>
        <v>10</v>
      </c>
      <c r="Q10" s="2">
        <v>16</v>
      </c>
      <c r="R10" s="1">
        <f t="shared" si="5"/>
        <v>515</v>
      </c>
    </row>
    <row r="11" spans="1:18" x14ac:dyDescent="0.25">
      <c r="A11" s="5">
        <v>5</v>
      </c>
      <c r="B11" s="9" t="s">
        <v>48</v>
      </c>
      <c r="C11" s="7">
        <f>VLOOKUP(D11,'[1]Tabelen Masters'!I$4:J126,2,FALSE)</f>
        <v>0.45</v>
      </c>
      <c r="D11" s="8">
        <v>13</v>
      </c>
      <c r="E11" s="7">
        <f t="shared" si="0"/>
        <v>0.43333333333333335</v>
      </c>
      <c r="F11" s="6">
        <v>134</v>
      </c>
      <c r="G11" s="3">
        <f t="shared" si="1"/>
        <v>10</v>
      </c>
      <c r="H11" s="2">
        <v>26</v>
      </c>
      <c r="I11" s="6">
        <v>114</v>
      </c>
      <c r="J11" s="3">
        <f t="shared" si="2"/>
        <v>10</v>
      </c>
      <c r="K11" s="5">
        <v>20</v>
      </c>
      <c r="L11" s="5">
        <v>92</v>
      </c>
      <c r="M11" s="3">
        <f t="shared" si="3"/>
        <v>10</v>
      </c>
      <c r="N11" s="5">
        <v>22</v>
      </c>
      <c r="O11" s="4">
        <f>VLOOKUP(B11,[2]Blad1!$C$2:$S$35,15,0)</f>
        <v>67</v>
      </c>
      <c r="P11" s="3">
        <f t="shared" si="4"/>
        <v>10</v>
      </c>
      <c r="Q11" s="2"/>
      <c r="R11" s="1">
        <f t="shared" si="5"/>
        <v>515</v>
      </c>
    </row>
    <row r="12" spans="1:18" x14ac:dyDescent="0.25">
      <c r="A12" s="5">
        <v>6</v>
      </c>
      <c r="B12" s="11" t="s">
        <v>47</v>
      </c>
      <c r="C12" s="7">
        <f>VLOOKUP(D12,'[1]Tabelen Masters'!I$4:J108,2,FALSE)</f>
        <v>0.65</v>
      </c>
      <c r="D12" s="10">
        <v>19</v>
      </c>
      <c r="E12" s="7">
        <f t="shared" si="0"/>
        <v>0.6333333333333333</v>
      </c>
      <c r="F12" s="6">
        <v>83</v>
      </c>
      <c r="G12" s="3">
        <f t="shared" si="1"/>
        <v>10</v>
      </c>
      <c r="H12" s="2"/>
      <c r="I12" s="6">
        <v>108</v>
      </c>
      <c r="J12" s="3">
        <f t="shared" si="2"/>
        <v>10</v>
      </c>
      <c r="K12" s="5">
        <v>28</v>
      </c>
      <c r="L12" s="5">
        <v>133</v>
      </c>
      <c r="M12" s="3">
        <f t="shared" si="3"/>
        <v>10</v>
      </c>
      <c r="N12" s="5">
        <v>26</v>
      </c>
      <c r="O12" s="4">
        <f>VLOOKUP(B12,[2]Blad1!$C$2:$S$35,15,0)</f>
        <v>81</v>
      </c>
      <c r="P12" s="3">
        <f t="shared" si="4"/>
        <v>10</v>
      </c>
      <c r="Q12" s="2"/>
      <c r="R12" s="1">
        <f t="shared" si="5"/>
        <v>499</v>
      </c>
    </row>
    <row r="13" spans="1:18" x14ac:dyDescent="0.25">
      <c r="A13" s="5">
        <v>7</v>
      </c>
      <c r="B13" s="11" t="s">
        <v>46</v>
      </c>
      <c r="C13" s="7">
        <f>VLOOKUP(D13,'[1]Tabelen Masters'!I$4:J79,2,FALSE)</f>
        <v>0.48399999999999999</v>
      </c>
      <c r="D13" s="10">
        <v>14</v>
      </c>
      <c r="E13" s="7">
        <f t="shared" si="0"/>
        <v>0.46666666666666667</v>
      </c>
      <c r="F13" s="6">
        <v>100</v>
      </c>
      <c r="G13" s="3">
        <f t="shared" si="1"/>
        <v>10</v>
      </c>
      <c r="H13" s="2"/>
      <c r="I13" s="6">
        <v>92</v>
      </c>
      <c r="J13" s="3">
        <f t="shared" si="2"/>
        <v>10</v>
      </c>
      <c r="K13" s="5">
        <v>18</v>
      </c>
      <c r="L13" s="5">
        <v>119</v>
      </c>
      <c r="M13" s="3">
        <f t="shared" si="3"/>
        <v>10</v>
      </c>
      <c r="N13" s="5"/>
      <c r="O13" s="4">
        <f>VLOOKUP(B13,[2]Blad1!$C$2:$S$35,15,0)</f>
        <v>123</v>
      </c>
      <c r="P13" s="3">
        <f t="shared" si="4"/>
        <v>10</v>
      </c>
      <c r="Q13" s="2"/>
      <c r="R13" s="1">
        <f t="shared" si="5"/>
        <v>492</v>
      </c>
    </row>
    <row r="14" spans="1:18" x14ac:dyDescent="0.25">
      <c r="A14" s="5">
        <v>8</v>
      </c>
      <c r="B14" s="11" t="s">
        <v>45</v>
      </c>
      <c r="C14" s="7">
        <f>VLOOKUP(D14,'[1]Tabelen Masters'!I$4:J115,2,FALSE)</f>
        <v>0.61699999999999999</v>
      </c>
      <c r="D14" s="10">
        <v>18</v>
      </c>
      <c r="E14" s="7">
        <f t="shared" si="0"/>
        <v>0.6</v>
      </c>
      <c r="F14" s="6">
        <v>76</v>
      </c>
      <c r="G14" s="3">
        <f t="shared" si="1"/>
        <v>10</v>
      </c>
      <c r="H14" s="2"/>
      <c r="I14" s="6">
        <v>153</v>
      </c>
      <c r="J14" s="3">
        <f t="shared" si="2"/>
        <v>10</v>
      </c>
      <c r="K14" s="5">
        <v>30</v>
      </c>
      <c r="L14" s="5">
        <v>86</v>
      </c>
      <c r="M14" s="3">
        <f t="shared" si="3"/>
        <v>10</v>
      </c>
      <c r="N14" s="5">
        <v>16</v>
      </c>
      <c r="O14" s="4">
        <f>VLOOKUP(B14,[2]Blad1!$C$2:$S$35,15,0)</f>
        <v>91</v>
      </c>
      <c r="P14" s="3">
        <f t="shared" si="4"/>
        <v>10</v>
      </c>
      <c r="Q14" s="2"/>
      <c r="R14" s="1">
        <f t="shared" si="5"/>
        <v>492</v>
      </c>
    </row>
    <row r="15" spans="1:18" x14ac:dyDescent="0.25">
      <c r="A15" s="5">
        <v>9</v>
      </c>
      <c r="B15" s="9" t="s">
        <v>44</v>
      </c>
      <c r="C15" s="7">
        <f>VLOOKUP(D15,'[1]Tabelen Masters'!I$4:J97,2,FALSE)</f>
        <v>0.55000000000000004</v>
      </c>
      <c r="D15" s="1">
        <v>16</v>
      </c>
      <c r="E15" s="7">
        <f t="shared" si="0"/>
        <v>0.53333333333333333</v>
      </c>
      <c r="F15" s="6">
        <v>75</v>
      </c>
      <c r="G15" s="3">
        <f t="shared" si="1"/>
        <v>10</v>
      </c>
      <c r="H15" s="2"/>
      <c r="I15" s="6">
        <v>80</v>
      </c>
      <c r="J15" s="3">
        <f t="shared" si="2"/>
        <v>10</v>
      </c>
      <c r="K15" s="5"/>
      <c r="L15" s="5">
        <v>146</v>
      </c>
      <c r="M15" s="3">
        <f t="shared" si="3"/>
        <v>10</v>
      </c>
      <c r="N15" s="5">
        <v>12</v>
      </c>
      <c r="O15" s="4">
        <f>VLOOKUP(B15,[2]Blad1!$C$2:$S$35,15,0)</f>
        <v>106</v>
      </c>
      <c r="P15" s="3">
        <f t="shared" si="4"/>
        <v>10</v>
      </c>
      <c r="Q15" s="20">
        <v>30</v>
      </c>
      <c r="R15" s="1">
        <f t="shared" si="5"/>
        <v>489</v>
      </c>
    </row>
    <row r="16" spans="1:18" x14ac:dyDescent="0.25">
      <c r="A16" s="5">
        <v>10</v>
      </c>
      <c r="B16" s="11" t="s">
        <v>43</v>
      </c>
      <c r="C16" s="7">
        <f>VLOOKUP(D16,'[1]Tabelen Masters'!I$4:J142,2,FALSE)</f>
        <v>0.51700000000000002</v>
      </c>
      <c r="D16" s="10">
        <v>15</v>
      </c>
      <c r="E16" s="7">
        <f t="shared" si="0"/>
        <v>0.5</v>
      </c>
      <c r="F16" s="6">
        <v>136</v>
      </c>
      <c r="G16" s="3">
        <f t="shared" si="1"/>
        <v>10</v>
      </c>
      <c r="H16" s="2">
        <v>12</v>
      </c>
      <c r="I16" s="6">
        <v>84</v>
      </c>
      <c r="J16" s="3">
        <f t="shared" si="2"/>
        <v>10</v>
      </c>
      <c r="K16" s="5"/>
      <c r="L16" s="5">
        <v>115</v>
      </c>
      <c r="M16" s="3">
        <f t="shared" si="3"/>
        <v>10</v>
      </c>
      <c r="N16" s="5">
        <v>28</v>
      </c>
      <c r="O16" s="4">
        <f>VLOOKUP(B16,[2]Blad1!$C$2:$S$35,15,0)</f>
        <v>71</v>
      </c>
      <c r="P16" s="3">
        <f t="shared" si="4"/>
        <v>10</v>
      </c>
      <c r="Q16" s="2"/>
      <c r="R16" s="1">
        <f t="shared" si="5"/>
        <v>486</v>
      </c>
    </row>
    <row r="17" spans="1:18" x14ac:dyDescent="0.25">
      <c r="A17" s="5">
        <v>11</v>
      </c>
      <c r="B17" s="11" t="s">
        <v>42</v>
      </c>
      <c r="C17" s="7">
        <f>VLOOKUP(D17,'[1]Tabelen Masters'!I$4:J137,2,FALSE)</f>
        <v>0.48399999999999999</v>
      </c>
      <c r="D17" s="10">
        <v>14</v>
      </c>
      <c r="E17" s="7">
        <f t="shared" si="0"/>
        <v>0.46666666666666667</v>
      </c>
      <c r="F17" s="6">
        <v>112</v>
      </c>
      <c r="G17" s="3">
        <f t="shared" si="1"/>
        <v>10</v>
      </c>
      <c r="H17" s="2">
        <v>18</v>
      </c>
      <c r="I17" s="6">
        <v>103</v>
      </c>
      <c r="J17" s="3">
        <f t="shared" si="2"/>
        <v>10</v>
      </c>
      <c r="K17" s="5"/>
      <c r="L17" s="5">
        <v>76</v>
      </c>
      <c r="M17" s="3">
        <f t="shared" si="3"/>
        <v>10</v>
      </c>
      <c r="N17" s="5"/>
      <c r="O17" s="4">
        <f>VLOOKUP(B17,[2]Blad1!$C$2:$S$35,15,0)</f>
        <v>111</v>
      </c>
      <c r="P17" s="3">
        <f t="shared" si="4"/>
        <v>10</v>
      </c>
      <c r="Q17" s="20">
        <v>24</v>
      </c>
      <c r="R17" s="1">
        <f t="shared" si="5"/>
        <v>484</v>
      </c>
    </row>
    <row r="18" spans="1:18" x14ac:dyDescent="0.25">
      <c r="A18" s="5">
        <v>12</v>
      </c>
      <c r="B18" s="15" t="s">
        <v>41</v>
      </c>
      <c r="C18" s="7">
        <f>VLOOKUP(D18,'[1]Tabelen Masters'!I$4:J84,2,FALSE)</f>
        <v>0.48399999999999999</v>
      </c>
      <c r="D18" s="10">
        <v>14</v>
      </c>
      <c r="E18" s="7">
        <f t="shared" si="0"/>
        <v>0.46666666666666667</v>
      </c>
      <c r="F18" s="6">
        <v>123</v>
      </c>
      <c r="G18" s="3">
        <f t="shared" si="1"/>
        <v>10</v>
      </c>
      <c r="H18" s="2">
        <v>24</v>
      </c>
      <c r="I18" s="6">
        <v>75</v>
      </c>
      <c r="J18" s="3">
        <f t="shared" si="2"/>
        <v>10</v>
      </c>
      <c r="K18" s="5"/>
      <c r="L18" s="5">
        <v>146</v>
      </c>
      <c r="M18" s="3">
        <f t="shared" si="3"/>
        <v>10</v>
      </c>
      <c r="N18" s="5"/>
      <c r="O18" s="4">
        <f>VLOOKUP(B18,[2]Blad1!$C$2:$S$35,15,0)</f>
        <v>66</v>
      </c>
      <c r="P18" s="3">
        <f t="shared" si="4"/>
        <v>10</v>
      </c>
      <c r="Q18" s="2"/>
      <c r="R18" s="1">
        <f t="shared" si="5"/>
        <v>474</v>
      </c>
    </row>
    <row r="19" spans="1:18" x14ac:dyDescent="0.25">
      <c r="A19" s="5">
        <v>13</v>
      </c>
      <c r="B19" s="11" t="s">
        <v>40</v>
      </c>
      <c r="C19" s="7">
        <f>VLOOKUP(D19,'[1]Tabelen Masters'!I$4:J43,2,FALSE)</f>
        <v>0.65</v>
      </c>
      <c r="D19" s="10">
        <v>19</v>
      </c>
      <c r="E19" s="7">
        <f t="shared" si="0"/>
        <v>0.6333333333333333</v>
      </c>
      <c r="F19" s="6">
        <v>84</v>
      </c>
      <c r="G19" s="3">
        <f t="shared" si="1"/>
        <v>10</v>
      </c>
      <c r="H19" s="2"/>
      <c r="I19" s="6">
        <v>113</v>
      </c>
      <c r="J19" s="3">
        <f t="shared" si="2"/>
        <v>10</v>
      </c>
      <c r="K19" s="5">
        <v>14</v>
      </c>
      <c r="L19" s="5">
        <v>92</v>
      </c>
      <c r="M19" s="3">
        <f t="shared" si="3"/>
        <v>10</v>
      </c>
      <c r="N19" s="5">
        <v>20</v>
      </c>
      <c r="O19" s="4">
        <f>VLOOKUP(B19,[2]Blad1!$C$2:$S$35,15,0)</f>
        <v>105</v>
      </c>
      <c r="P19" s="3">
        <f t="shared" si="4"/>
        <v>10</v>
      </c>
      <c r="Q19" s="2"/>
      <c r="R19" s="1">
        <f t="shared" si="5"/>
        <v>468</v>
      </c>
    </row>
    <row r="20" spans="1:18" x14ac:dyDescent="0.25">
      <c r="A20" s="5">
        <v>14</v>
      </c>
      <c r="B20" s="11" t="s">
        <v>39</v>
      </c>
      <c r="C20" s="7">
        <f>VLOOKUP(D20,'[1]Tabelen Masters'!I$4:J120,2,FALSE)</f>
        <v>0.61699999999999999</v>
      </c>
      <c r="D20" s="10">
        <v>18</v>
      </c>
      <c r="E20" s="7">
        <f t="shared" si="0"/>
        <v>0.6</v>
      </c>
      <c r="F20" s="6">
        <v>113</v>
      </c>
      <c r="G20" s="3">
        <f t="shared" si="1"/>
        <v>10</v>
      </c>
      <c r="H20" s="2">
        <v>14</v>
      </c>
      <c r="I20" s="6">
        <v>80</v>
      </c>
      <c r="J20" s="3">
        <f t="shared" si="2"/>
        <v>10</v>
      </c>
      <c r="K20" s="5"/>
      <c r="L20" s="5">
        <v>102</v>
      </c>
      <c r="M20" s="3">
        <f t="shared" si="3"/>
        <v>10</v>
      </c>
      <c r="N20" s="5"/>
      <c r="O20" s="4">
        <f>VLOOKUP(B20,[2]Blad1!$C$2:$S$35,15,0)</f>
        <v>105</v>
      </c>
      <c r="P20" s="3">
        <f t="shared" si="4"/>
        <v>10</v>
      </c>
      <c r="Q20" s="2"/>
      <c r="R20" s="1">
        <f t="shared" si="5"/>
        <v>454</v>
      </c>
    </row>
    <row r="21" spans="1:18" x14ac:dyDescent="0.25">
      <c r="A21" s="5">
        <v>15</v>
      </c>
      <c r="B21" s="11" t="s">
        <v>38</v>
      </c>
      <c r="C21" s="7">
        <f>VLOOKUP(D21,'[1]Tabelen Masters'!I$4:J64,2,FALSE)</f>
        <v>0.61699999999999999</v>
      </c>
      <c r="D21" s="10">
        <v>18</v>
      </c>
      <c r="E21" s="7">
        <f t="shared" si="0"/>
        <v>0.6</v>
      </c>
      <c r="F21" s="6">
        <v>73</v>
      </c>
      <c r="G21" s="3">
        <f t="shared" si="1"/>
        <v>10</v>
      </c>
      <c r="H21" s="2"/>
      <c r="I21" s="6">
        <v>113</v>
      </c>
      <c r="J21" s="3">
        <f t="shared" si="2"/>
        <v>10</v>
      </c>
      <c r="K21" s="5"/>
      <c r="L21" s="5">
        <v>105</v>
      </c>
      <c r="M21" s="3">
        <f t="shared" si="3"/>
        <v>10</v>
      </c>
      <c r="N21" s="5"/>
      <c r="O21" s="4">
        <f>VLOOKUP(B21,[2]Blad1!$C$2:$S$35,15,0)</f>
        <v>108</v>
      </c>
      <c r="P21" s="3">
        <f t="shared" si="4"/>
        <v>10</v>
      </c>
      <c r="Q21" s="2"/>
      <c r="R21" s="1">
        <f t="shared" si="5"/>
        <v>439</v>
      </c>
    </row>
    <row r="22" spans="1:18" x14ac:dyDescent="0.25">
      <c r="A22" s="5">
        <v>16</v>
      </c>
      <c r="B22" s="11" t="s">
        <v>37</v>
      </c>
      <c r="C22" s="7">
        <f>VLOOKUP(D22,'[1]Tabelen Masters'!I$4:J87,2,FALSE)</f>
        <v>0.48399999999999999</v>
      </c>
      <c r="D22" s="10">
        <v>14</v>
      </c>
      <c r="E22" s="7">
        <f t="shared" si="0"/>
        <v>0.46666666666666667</v>
      </c>
      <c r="F22" s="6">
        <v>84</v>
      </c>
      <c r="G22" s="3">
        <f t="shared" si="1"/>
        <v>10</v>
      </c>
      <c r="H22" s="2"/>
      <c r="I22" s="6">
        <v>126</v>
      </c>
      <c r="J22" s="3">
        <f t="shared" si="2"/>
        <v>10</v>
      </c>
      <c r="K22" s="5">
        <v>10</v>
      </c>
      <c r="L22" s="5">
        <v>89</v>
      </c>
      <c r="M22" s="3">
        <f t="shared" si="3"/>
        <v>10</v>
      </c>
      <c r="N22" s="5"/>
      <c r="O22" s="4">
        <f>VLOOKUP(B22,[2]Blad1!$C$2:$S$35,15,0)</f>
        <v>85</v>
      </c>
      <c r="P22" s="3">
        <f t="shared" si="4"/>
        <v>10</v>
      </c>
      <c r="Q22" s="2"/>
      <c r="R22" s="1">
        <f t="shared" si="5"/>
        <v>434</v>
      </c>
    </row>
    <row r="23" spans="1:18" x14ac:dyDescent="0.25">
      <c r="A23" s="5">
        <v>17</v>
      </c>
      <c r="B23" s="11" t="s">
        <v>36</v>
      </c>
      <c r="C23" s="7">
        <f>VLOOKUP(D23,'[1]Tabelen Masters'!I$4:J109,2,FALSE)</f>
        <v>0.81699999999999995</v>
      </c>
      <c r="D23" s="10">
        <v>24</v>
      </c>
      <c r="E23" s="7">
        <f t="shared" si="0"/>
        <v>0.8</v>
      </c>
      <c r="F23" s="6">
        <v>79</v>
      </c>
      <c r="G23" s="3">
        <f t="shared" si="1"/>
        <v>10</v>
      </c>
      <c r="H23" s="2"/>
      <c r="I23" s="6">
        <v>65</v>
      </c>
      <c r="J23" s="3">
        <f t="shared" si="2"/>
        <v>10</v>
      </c>
      <c r="K23" s="5"/>
      <c r="L23" s="5">
        <v>84</v>
      </c>
      <c r="M23" s="3">
        <f t="shared" si="3"/>
        <v>10</v>
      </c>
      <c r="N23" s="5"/>
      <c r="O23" s="4">
        <f>VLOOKUP(B23,[2]Blad1!$C$2:$S$35,15,0)</f>
        <v>134</v>
      </c>
      <c r="P23" s="3">
        <f t="shared" si="4"/>
        <v>10</v>
      </c>
      <c r="Q23" s="19">
        <v>26</v>
      </c>
      <c r="R23" s="1">
        <f t="shared" si="5"/>
        <v>428</v>
      </c>
    </row>
    <row r="24" spans="1:18" x14ac:dyDescent="0.25">
      <c r="A24" s="5">
        <v>18</v>
      </c>
      <c r="B24" s="11" t="s">
        <v>35</v>
      </c>
      <c r="C24" s="7">
        <f>VLOOKUP(D24,'[1]Tabelen Masters'!I$4:J134,2,FALSE)</f>
        <v>0.51700000000000002</v>
      </c>
      <c r="D24" s="10">
        <v>15</v>
      </c>
      <c r="E24" s="7">
        <f t="shared" si="0"/>
        <v>0.5</v>
      </c>
      <c r="F24" s="6">
        <v>112</v>
      </c>
      <c r="G24" s="3">
        <f t="shared" si="1"/>
        <v>10</v>
      </c>
      <c r="H24" s="18">
        <v>30</v>
      </c>
      <c r="I24" s="6">
        <v>79</v>
      </c>
      <c r="J24" s="3">
        <f t="shared" si="2"/>
        <v>10</v>
      </c>
      <c r="K24" s="5"/>
      <c r="L24" s="5">
        <v>71</v>
      </c>
      <c r="M24" s="3">
        <f t="shared" si="3"/>
        <v>10</v>
      </c>
      <c r="N24" s="5"/>
      <c r="O24" s="4">
        <f>VLOOKUP(B24,[2]Blad1!$C$2:$S$35,15,0)</f>
        <v>96</v>
      </c>
      <c r="P24" s="3">
        <f t="shared" si="4"/>
        <v>10</v>
      </c>
      <c r="Q24" s="2"/>
      <c r="R24" s="1">
        <f t="shared" si="5"/>
        <v>428</v>
      </c>
    </row>
    <row r="25" spans="1:18" x14ac:dyDescent="0.25">
      <c r="A25" s="5">
        <v>19</v>
      </c>
      <c r="B25" s="12" t="s">
        <v>34</v>
      </c>
      <c r="C25" s="7">
        <f>VLOOKUP(D25,'[1]Tabelen Masters'!I$4:J75,2,FALSE)</f>
        <v>0.48399999999999999</v>
      </c>
      <c r="D25" s="1">
        <v>14</v>
      </c>
      <c r="E25" s="7">
        <f t="shared" si="0"/>
        <v>0.46666666666666667</v>
      </c>
      <c r="F25" s="6">
        <v>103</v>
      </c>
      <c r="G25" s="3">
        <f t="shared" si="1"/>
        <v>10</v>
      </c>
      <c r="H25" s="2"/>
      <c r="I25" s="6">
        <v>61</v>
      </c>
      <c r="J25" s="3">
        <f t="shared" si="2"/>
        <v>10</v>
      </c>
      <c r="K25" s="5"/>
      <c r="L25" s="5">
        <v>73</v>
      </c>
      <c r="M25" s="3">
        <f t="shared" si="3"/>
        <v>10</v>
      </c>
      <c r="N25" s="5"/>
      <c r="O25" s="4">
        <f>VLOOKUP(B25,[2]Blad1!$C$2:$S$35,15,0)</f>
        <v>130</v>
      </c>
      <c r="P25" s="3">
        <f t="shared" si="4"/>
        <v>10</v>
      </c>
      <c r="Q25" s="2">
        <v>8</v>
      </c>
      <c r="R25" s="1">
        <f t="shared" si="5"/>
        <v>415</v>
      </c>
    </row>
    <row r="26" spans="1:18" x14ac:dyDescent="0.25">
      <c r="A26" s="5">
        <v>20</v>
      </c>
      <c r="B26" s="9" t="s">
        <v>33</v>
      </c>
      <c r="C26" s="7">
        <f>VLOOKUP(D26,'[1]Tabelen Masters'!I$4:J112,2,FALSE)</f>
        <v>0.48399999999999999</v>
      </c>
      <c r="D26" s="1">
        <v>14</v>
      </c>
      <c r="E26" s="7">
        <f t="shared" si="0"/>
        <v>0.46666666666666667</v>
      </c>
      <c r="F26" s="6">
        <v>90</v>
      </c>
      <c r="G26" s="3">
        <f t="shared" si="1"/>
        <v>10</v>
      </c>
      <c r="H26" s="2"/>
      <c r="I26" s="6">
        <v>103</v>
      </c>
      <c r="J26" s="3">
        <f t="shared" si="2"/>
        <v>10</v>
      </c>
      <c r="K26" s="5"/>
      <c r="L26" s="5">
        <v>73</v>
      </c>
      <c r="M26" s="3">
        <f t="shared" si="3"/>
        <v>10</v>
      </c>
      <c r="N26" s="5"/>
      <c r="O26" s="4">
        <f>VLOOKUP(B26,[2]Blad1!$C$2:$S$35,15,0)</f>
        <v>96</v>
      </c>
      <c r="P26" s="3">
        <f t="shared" si="4"/>
        <v>10</v>
      </c>
      <c r="Q26" s="2"/>
      <c r="R26" s="1">
        <f t="shared" si="5"/>
        <v>402</v>
      </c>
    </row>
    <row r="27" spans="1:18" x14ac:dyDescent="0.25">
      <c r="A27" s="5">
        <v>21</v>
      </c>
      <c r="B27" s="11" t="s">
        <v>32</v>
      </c>
      <c r="C27" s="7">
        <f>VLOOKUP(D27,'[1]Tabelen Masters'!I$4:J55,2,FALSE)</f>
        <v>0.68400000000000005</v>
      </c>
      <c r="D27" s="10">
        <v>20</v>
      </c>
      <c r="E27" s="7">
        <f t="shared" si="0"/>
        <v>0.66666666666666663</v>
      </c>
      <c r="F27" s="6"/>
      <c r="G27" s="3" t="str">
        <f t="shared" si="1"/>
        <v xml:space="preserve"> </v>
      </c>
      <c r="H27" s="2"/>
      <c r="I27" s="6">
        <v>86</v>
      </c>
      <c r="J27" s="3">
        <f t="shared" si="2"/>
        <v>10</v>
      </c>
      <c r="K27" s="5"/>
      <c r="L27" s="5">
        <v>113</v>
      </c>
      <c r="M27" s="3">
        <f t="shared" si="3"/>
        <v>10</v>
      </c>
      <c r="N27" s="5"/>
      <c r="O27" s="4">
        <f>VLOOKUP(B27,[2]Blad1!$C$2:$S$35,15,0)</f>
        <v>147</v>
      </c>
      <c r="P27" s="3">
        <f t="shared" si="4"/>
        <v>10</v>
      </c>
      <c r="Q27" s="2">
        <v>18</v>
      </c>
      <c r="R27" s="1">
        <f t="shared" si="5"/>
        <v>394</v>
      </c>
    </row>
    <row r="28" spans="1:18" x14ac:dyDescent="0.25">
      <c r="A28" s="5">
        <v>22</v>
      </c>
      <c r="B28" s="9" t="s">
        <v>31</v>
      </c>
      <c r="C28" s="7">
        <f>VLOOKUP(D28,'[1]Tabelen Masters'!I$4:J91,2,FALSE)</f>
        <v>0.55000000000000004</v>
      </c>
      <c r="D28" s="1">
        <v>16</v>
      </c>
      <c r="E28" s="7">
        <f t="shared" si="0"/>
        <v>0.53333333333333333</v>
      </c>
      <c r="F28" s="6">
        <v>81</v>
      </c>
      <c r="G28" s="3">
        <f t="shared" si="1"/>
        <v>10</v>
      </c>
      <c r="H28" s="2"/>
      <c r="I28" s="6">
        <v>115</v>
      </c>
      <c r="J28" s="3">
        <f t="shared" si="2"/>
        <v>10</v>
      </c>
      <c r="K28" s="5">
        <v>26</v>
      </c>
      <c r="L28" s="5">
        <v>115</v>
      </c>
      <c r="M28" s="3">
        <f t="shared" si="3"/>
        <v>10</v>
      </c>
      <c r="N28" s="5">
        <v>18</v>
      </c>
      <c r="O28" s="4"/>
      <c r="P28" s="3" t="str">
        <f t="shared" si="4"/>
        <v xml:space="preserve"> </v>
      </c>
      <c r="Q28" s="2"/>
      <c r="R28" s="1">
        <f t="shared" si="5"/>
        <v>385</v>
      </c>
    </row>
    <row r="29" spans="1:18" x14ac:dyDescent="0.25">
      <c r="A29" s="5">
        <v>23</v>
      </c>
      <c r="B29" s="9" t="s">
        <v>30</v>
      </c>
      <c r="C29" s="7">
        <f>VLOOKUP(D29,'[1]Tabelen Masters'!I$4:J148,2,FALSE)</f>
        <v>0.41699999999999998</v>
      </c>
      <c r="D29" s="1">
        <v>12</v>
      </c>
      <c r="E29" s="7">
        <f t="shared" si="0"/>
        <v>0.4</v>
      </c>
      <c r="F29" s="6">
        <v>92</v>
      </c>
      <c r="G29" s="3">
        <f t="shared" si="1"/>
        <v>10</v>
      </c>
      <c r="H29" s="2"/>
      <c r="I29" s="6">
        <v>107</v>
      </c>
      <c r="J29" s="3">
        <f t="shared" si="2"/>
        <v>10</v>
      </c>
      <c r="K29" s="5"/>
      <c r="L29" s="5">
        <v>53</v>
      </c>
      <c r="M29" s="3">
        <f t="shared" si="3"/>
        <v>10</v>
      </c>
      <c r="N29" s="5"/>
      <c r="O29" s="4">
        <f>VLOOKUP(B29,[2]Blad1!$C$2:$S$35,15,0)</f>
        <v>76</v>
      </c>
      <c r="P29" s="3">
        <f t="shared" si="4"/>
        <v>10</v>
      </c>
      <c r="Q29" s="2"/>
      <c r="R29" s="1">
        <f t="shared" si="5"/>
        <v>368</v>
      </c>
    </row>
    <row r="30" spans="1:18" x14ac:dyDescent="0.25">
      <c r="A30" s="5">
        <v>24</v>
      </c>
      <c r="B30" s="11" t="s">
        <v>29</v>
      </c>
      <c r="C30" s="7">
        <f>VLOOKUP(D30,'[1]Tabelen Masters'!I$4:J99,2,FALSE)</f>
        <v>0.68400000000000005</v>
      </c>
      <c r="D30" s="10">
        <v>20</v>
      </c>
      <c r="E30" s="7">
        <f t="shared" si="0"/>
        <v>0.66666666666666663</v>
      </c>
      <c r="F30" s="6">
        <v>80</v>
      </c>
      <c r="G30" s="3">
        <f t="shared" si="1"/>
        <v>10</v>
      </c>
      <c r="H30" s="2"/>
      <c r="I30" s="6">
        <v>50</v>
      </c>
      <c r="J30" s="3">
        <f t="shared" si="2"/>
        <v>10</v>
      </c>
      <c r="K30" s="5"/>
      <c r="L30" s="5">
        <v>73</v>
      </c>
      <c r="M30" s="3">
        <f t="shared" si="3"/>
        <v>10</v>
      </c>
      <c r="N30" s="5"/>
      <c r="O30" s="4">
        <f>VLOOKUP(B30,[2]Blad1!$C$2:$S$35,15,0)</f>
        <v>102</v>
      </c>
      <c r="P30" s="3">
        <f t="shared" si="4"/>
        <v>10</v>
      </c>
      <c r="Q30" s="2">
        <v>20</v>
      </c>
      <c r="R30" s="1">
        <f t="shared" si="5"/>
        <v>365</v>
      </c>
    </row>
    <row r="31" spans="1:18" x14ac:dyDescent="0.25">
      <c r="A31" s="5">
        <v>25</v>
      </c>
      <c r="B31" s="17" t="s">
        <v>28</v>
      </c>
      <c r="C31" s="7">
        <f>VLOOKUP(D31,'[1]Tabelen Masters'!I$4:J68,2,FALSE)</f>
        <v>0.51700000000000002</v>
      </c>
      <c r="D31" s="10">
        <v>15</v>
      </c>
      <c r="E31" s="7">
        <f t="shared" si="0"/>
        <v>0.5</v>
      </c>
      <c r="F31" s="6">
        <v>150</v>
      </c>
      <c r="G31" s="3">
        <f t="shared" si="1"/>
        <v>10</v>
      </c>
      <c r="H31" s="2"/>
      <c r="I31" s="6">
        <v>93</v>
      </c>
      <c r="J31" s="3">
        <f t="shared" si="2"/>
        <v>10</v>
      </c>
      <c r="K31" s="5"/>
      <c r="L31" s="5">
        <v>75</v>
      </c>
      <c r="M31" s="3">
        <f t="shared" si="3"/>
        <v>10</v>
      </c>
      <c r="N31" s="5"/>
      <c r="O31" s="4"/>
      <c r="P31" s="3" t="str">
        <f t="shared" si="4"/>
        <v xml:space="preserve"> </v>
      </c>
      <c r="Q31" s="2"/>
      <c r="R31" s="1">
        <f t="shared" si="5"/>
        <v>348</v>
      </c>
    </row>
    <row r="32" spans="1:18" x14ac:dyDescent="0.25">
      <c r="A32" s="5">
        <v>26</v>
      </c>
      <c r="B32" s="11" t="s">
        <v>27</v>
      </c>
      <c r="C32" s="7">
        <f>VLOOKUP(D32,'[1]Tabelen Masters'!I$4:J103,2,FALSE)</f>
        <v>0.58399999999999996</v>
      </c>
      <c r="D32" s="10">
        <v>17</v>
      </c>
      <c r="E32" s="7">
        <f t="shared" si="0"/>
        <v>0.56666666666666665</v>
      </c>
      <c r="F32" s="6">
        <v>55</v>
      </c>
      <c r="G32" s="3">
        <f t="shared" si="1"/>
        <v>10</v>
      </c>
      <c r="H32" s="2"/>
      <c r="I32" s="6">
        <v>80</v>
      </c>
      <c r="J32" s="3">
        <f t="shared" si="2"/>
        <v>10</v>
      </c>
      <c r="K32" s="5"/>
      <c r="L32" s="5">
        <v>77</v>
      </c>
      <c r="M32" s="3">
        <f t="shared" si="3"/>
        <v>10</v>
      </c>
      <c r="N32" s="5"/>
      <c r="O32" s="4">
        <f>VLOOKUP(B32,[2]Blad1!$C$2:$S$35,15,0)</f>
        <v>88</v>
      </c>
      <c r="P32" s="3">
        <f t="shared" si="4"/>
        <v>10</v>
      </c>
      <c r="Q32" s="2"/>
      <c r="R32" s="1">
        <f t="shared" si="5"/>
        <v>340</v>
      </c>
    </row>
    <row r="33" spans="1:18" x14ac:dyDescent="0.25">
      <c r="A33" s="5">
        <v>27</v>
      </c>
      <c r="B33" s="11" t="s">
        <v>26</v>
      </c>
      <c r="C33" s="7">
        <f>VLOOKUP(D33,'[1]Tabelen Masters'!I$4:J144,2,FALSE)</f>
        <v>0.55000000000000004</v>
      </c>
      <c r="D33" s="10">
        <v>16</v>
      </c>
      <c r="E33" s="7">
        <f t="shared" si="0"/>
        <v>0.53333333333333333</v>
      </c>
      <c r="F33" s="6"/>
      <c r="G33" s="3" t="str">
        <f t="shared" si="1"/>
        <v xml:space="preserve"> </v>
      </c>
      <c r="H33" s="2"/>
      <c r="I33" s="6">
        <v>140</v>
      </c>
      <c r="J33" s="3">
        <f t="shared" si="2"/>
        <v>10</v>
      </c>
      <c r="K33" s="5">
        <v>8</v>
      </c>
      <c r="L33" s="5">
        <v>82</v>
      </c>
      <c r="M33" s="3">
        <f t="shared" si="3"/>
        <v>10</v>
      </c>
      <c r="N33" s="5"/>
      <c r="O33" s="4">
        <f>VLOOKUP(B33,[2]Blad1!$C$2:$S$35,15,0)</f>
        <v>76</v>
      </c>
      <c r="P33" s="3">
        <f t="shared" si="4"/>
        <v>10</v>
      </c>
      <c r="Q33" s="2"/>
      <c r="R33" s="1">
        <f t="shared" si="5"/>
        <v>336</v>
      </c>
    </row>
    <row r="34" spans="1:18" x14ac:dyDescent="0.25">
      <c r="A34" s="5">
        <v>28</v>
      </c>
      <c r="B34" s="15" t="s">
        <v>25</v>
      </c>
      <c r="C34" s="7">
        <f>VLOOKUP(D34,'[1]Tabelen Masters'!I$4:J66,2,FALSE)</f>
        <v>0.51700000000000002</v>
      </c>
      <c r="D34" s="10">
        <v>15</v>
      </c>
      <c r="E34" s="7">
        <f t="shared" si="0"/>
        <v>0.5</v>
      </c>
      <c r="F34" s="6">
        <v>96</v>
      </c>
      <c r="G34" s="3">
        <f t="shared" si="1"/>
        <v>10</v>
      </c>
      <c r="H34" s="2">
        <v>16</v>
      </c>
      <c r="I34" s="6">
        <v>80</v>
      </c>
      <c r="J34" s="3">
        <f t="shared" si="2"/>
        <v>10</v>
      </c>
      <c r="K34" s="5"/>
      <c r="L34" s="5"/>
      <c r="M34" s="3" t="str">
        <f t="shared" si="3"/>
        <v xml:space="preserve"> </v>
      </c>
      <c r="N34" s="5"/>
      <c r="O34" s="4">
        <f>VLOOKUP(B34,[2]Blad1!$C$2:$S$35,15,0)</f>
        <v>113</v>
      </c>
      <c r="P34" s="3">
        <f t="shared" si="4"/>
        <v>10</v>
      </c>
      <c r="Q34" s="2"/>
      <c r="R34" s="1">
        <f t="shared" si="5"/>
        <v>335</v>
      </c>
    </row>
    <row r="35" spans="1:18" x14ac:dyDescent="0.25">
      <c r="A35" s="5">
        <v>29</v>
      </c>
      <c r="B35" s="9" t="s">
        <v>24</v>
      </c>
      <c r="C35" s="7">
        <f>VLOOKUP(D35,'[1]Tabelen Masters'!I$4:J121,2,FALSE)</f>
        <v>0.45</v>
      </c>
      <c r="D35" s="1">
        <v>13</v>
      </c>
      <c r="E35" s="7">
        <f t="shared" si="0"/>
        <v>0.43333333333333335</v>
      </c>
      <c r="F35" s="6">
        <v>69</v>
      </c>
      <c r="G35" s="3">
        <f t="shared" si="1"/>
        <v>10</v>
      </c>
      <c r="H35" s="2"/>
      <c r="I35" s="6">
        <v>69</v>
      </c>
      <c r="J35" s="3">
        <f t="shared" si="2"/>
        <v>10</v>
      </c>
      <c r="K35" s="5"/>
      <c r="L35" s="5">
        <v>92</v>
      </c>
      <c r="M35" s="3">
        <f t="shared" si="3"/>
        <v>10</v>
      </c>
      <c r="N35" s="5"/>
      <c r="O35" s="4">
        <f>VLOOKUP(B35,[2]Blad1!$C$2:$S$35,15,0)</f>
        <v>61</v>
      </c>
      <c r="P35" s="3">
        <f t="shared" si="4"/>
        <v>10</v>
      </c>
      <c r="Q35" s="2"/>
      <c r="R35" s="1">
        <f t="shared" si="5"/>
        <v>331</v>
      </c>
    </row>
    <row r="36" spans="1:18" x14ac:dyDescent="0.25">
      <c r="A36" s="5">
        <v>30</v>
      </c>
      <c r="B36" s="11" t="s">
        <v>23</v>
      </c>
      <c r="C36" s="7">
        <f>VLOOKUP(D36,'[1]Tabelen Masters'!I$4:J101,2,FALSE)</f>
        <v>0.45</v>
      </c>
      <c r="D36" s="10">
        <v>13</v>
      </c>
      <c r="E36" s="7">
        <f t="shared" si="0"/>
        <v>0.43333333333333335</v>
      </c>
      <c r="F36" s="6">
        <v>85</v>
      </c>
      <c r="G36" s="3">
        <f t="shared" si="1"/>
        <v>10</v>
      </c>
      <c r="H36" s="2"/>
      <c r="I36" s="6">
        <v>78</v>
      </c>
      <c r="J36" s="3">
        <f t="shared" si="2"/>
        <v>10</v>
      </c>
      <c r="K36" s="5"/>
      <c r="L36" s="5"/>
      <c r="M36" s="3" t="str">
        <f t="shared" si="3"/>
        <v xml:space="preserve"> </v>
      </c>
      <c r="N36" s="5"/>
      <c r="O36" s="4">
        <f>VLOOKUP(B36,[2]Blad1!$C$2:$S$35,15,0)</f>
        <v>100</v>
      </c>
      <c r="P36" s="3">
        <f t="shared" si="4"/>
        <v>10</v>
      </c>
      <c r="Q36" s="2"/>
      <c r="R36" s="1">
        <f t="shared" si="5"/>
        <v>293</v>
      </c>
    </row>
    <row r="37" spans="1:18" x14ac:dyDescent="0.25">
      <c r="A37" s="5">
        <v>31</v>
      </c>
      <c r="B37" s="11" t="s">
        <v>22</v>
      </c>
      <c r="C37" s="7">
        <f>VLOOKUP(D37,'[1]Tabelen Masters'!I$4:J36,2,FALSE)</f>
        <v>0.45</v>
      </c>
      <c r="D37" s="10">
        <v>13</v>
      </c>
      <c r="E37" s="7">
        <f t="shared" si="0"/>
        <v>0.43333333333333335</v>
      </c>
      <c r="F37" s="6"/>
      <c r="G37" s="3" t="str">
        <f t="shared" si="1"/>
        <v xml:space="preserve"> </v>
      </c>
      <c r="H37" s="2"/>
      <c r="I37" s="6">
        <v>75</v>
      </c>
      <c r="J37" s="3">
        <f t="shared" si="2"/>
        <v>10</v>
      </c>
      <c r="K37" s="5"/>
      <c r="L37" s="5"/>
      <c r="M37" s="3" t="str">
        <f t="shared" si="3"/>
        <v xml:space="preserve"> </v>
      </c>
      <c r="N37" s="5"/>
      <c r="O37" s="4">
        <f>VLOOKUP(B37,[2]Blad1!$C$2:$S$35,15,0)</f>
        <v>119</v>
      </c>
      <c r="P37" s="3">
        <f t="shared" si="4"/>
        <v>10</v>
      </c>
      <c r="Q37" s="2"/>
      <c r="R37" s="1">
        <f t="shared" si="5"/>
        <v>214</v>
      </c>
    </row>
    <row r="38" spans="1:18" x14ac:dyDescent="0.25">
      <c r="A38" s="5">
        <v>32</v>
      </c>
      <c r="B38" s="11" t="s">
        <v>21</v>
      </c>
      <c r="C38" s="7">
        <f>VLOOKUP(D38,'[1]Tabelen Masters'!I$4:J53,2,FALSE)</f>
        <v>0.61699999999999999</v>
      </c>
      <c r="D38" s="10">
        <v>18</v>
      </c>
      <c r="E38" s="7">
        <f t="shared" si="0"/>
        <v>0.6</v>
      </c>
      <c r="F38" s="6">
        <v>91</v>
      </c>
      <c r="G38" s="3">
        <f t="shared" si="1"/>
        <v>10</v>
      </c>
      <c r="H38" s="2">
        <v>20</v>
      </c>
      <c r="I38" s="6">
        <v>83</v>
      </c>
      <c r="J38" s="3">
        <f t="shared" si="2"/>
        <v>10</v>
      </c>
      <c r="K38" s="5"/>
      <c r="L38" s="5"/>
      <c r="M38" s="3" t="str">
        <f t="shared" si="3"/>
        <v xml:space="preserve"> </v>
      </c>
      <c r="N38" s="5"/>
      <c r="O38" s="4"/>
      <c r="P38" s="3" t="str">
        <f t="shared" si="4"/>
        <v xml:space="preserve"> </v>
      </c>
      <c r="Q38" s="2"/>
      <c r="R38" s="1">
        <f t="shared" si="5"/>
        <v>214</v>
      </c>
    </row>
    <row r="39" spans="1:18" x14ac:dyDescent="0.25">
      <c r="A39" s="5">
        <v>33</v>
      </c>
      <c r="B39" s="11" t="s">
        <v>20</v>
      </c>
      <c r="C39" s="7">
        <f>VLOOKUP(D39,'[1]Tabelen Masters'!I$4:J60,2,FALSE)</f>
        <v>0.45</v>
      </c>
      <c r="D39" s="10">
        <v>13</v>
      </c>
      <c r="E39" s="7">
        <f t="shared" ref="E39:E59" si="6">D39/30</f>
        <v>0.43333333333333335</v>
      </c>
      <c r="F39" s="6">
        <v>50</v>
      </c>
      <c r="G39" s="3">
        <f t="shared" ref="G39:G59" si="7">IF(F39&lt;=1," ",10)</f>
        <v>10</v>
      </c>
      <c r="H39" s="2"/>
      <c r="I39" s="6"/>
      <c r="J39" s="3" t="str">
        <f t="shared" si="2"/>
        <v xml:space="preserve"> </v>
      </c>
      <c r="K39" s="5"/>
      <c r="L39" s="5"/>
      <c r="M39" s="3" t="str">
        <f t="shared" ref="M39:M59" si="8">IF(L39&lt;=1," ",10)</f>
        <v xml:space="preserve"> </v>
      </c>
      <c r="N39" s="5"/>
      <c r="O39" s="4">
        <f>VLOOKUP(B39,[2]Blad1!$C$2:$S$35,15,0)</f>
        <v>119</v>
      </c>
      <c r="P39" s="3">
        <f t="shared" ref="P39:P59" si="9">IF(O39&lt;=1," ",10)</f>
        <v>10</v>
      </c>
      <c r="Q39" s="2">
        <v>22</v>
      </c>
      <c r="R39" s="1">
        <f t="shared" ref="R39:R59" si="10">SUM(F39:Q39)</f>
        <v>211</v>
      </c>
    </row>
    <row r="40" spans="1:18" x14ac:dyDescent="0.25">
      <c r="A40" s="5">
        <v>34</v>
      </c>
      <c r="B40" s="11" t="s">
        <v>19</v>
      </c>
      <c r="C40" s="7">
        <f>VLOOKUP(D40,'[1]Tabelen Masters'!I$4:J70,2,FALSE)</f>
        <v>0.88400000000000001</v>
      </c>
      <c r="D40" s="10">
        <v>26</v>
      </c>
      <c r="E40" s="7">
        <f t="shared" si="6"/>
        <v>0.8666666666666667</v>
      </c>
      <c r="F40" s="6">
        <v>90</v>
      </c>
      <c r="G40" s="3">
        <f t="shared" si="7"/>
        <v>10</v>
      </c>
      <c r="H40" s="2"/>
      <c r="I40" s="6"/>
      <c r="J40" s="3" t="str">
        <f t="shared" si="2"/>
        <v xml:space="preserve"> </v>
      </c>
      <c r="K40" s="5"/>
      <c r="L40" s="5"/>
      <c r="M40" s="3" t="str">
        <f t="shared" si="8"/>
        <v xml:space="preserve"> </v>
      </c>
      <c r="N40" s="5"/>
      <c r="O40" s="4">
        <f>VLOOKUP(B40,[2]Blad1!$C$2:$S$35,15,0)</f>
        <v>100</v>
      </c>
      <c r="P40" s="3">
        <f t="shared" si="9"/>
        <v>10</v>
      </c>
      <c r="Q40" s="2"/>
      <c r="R40" s="1">
        <f t="shared" si="10"/>
        <v>210</v>
      </c>
    </row>
    <row r="41" spans="1:18" x14ac:dyDescent="0.25">
      <c r="A41" s="5">
        <v>35</v>
      </c>
      <c r="B41" s="12" t="s">
        <v>18</v>
      </c>
      <c r="C41" s="7">
        <f>VLOOKUP(D41,'[1]Tabelen Masters'!I$4:J151,2,FALSE)</f>
        <v>0.45</v>
      </c>
      <c r="D41" s="1">
        <v>13</v>
      </c>
      <c r="E41" s="7">
        <f t="shared" si="6"/>
        <v>0.43333333333333335</v>
      </c>
      <c r="F41" s="6">
        <v>57</v>
      </c>
      <c r="G41" s="3">
        <f t="shared" si="7"/>
        <v>10</v>
      </c>
      <c r="H41" s="2"/>
      <c r="I41" s="6"/>
      <c r="J41" s="3" t="str">
        <f t="shared" si="2"/>
        <v xml:space="preserve"> </v>
      </c>
      <c r="K41" s="5"/>
      <c r="L41" s="5"/>
      <c r="M41" s="3" t="str">
        <f t="shared" si="8"/>
        <v xml:space="preserve"> </v>
      </c>
      <c r="N41" s="5"/>
      <c r="O41" s="4">
        <f>VLOOKUP(B41,[2]Blad1!$C$2:$S$35,15,0)</f>
        <v>115</v>
      </c>
      <c r="P41" s="3">
        <f t="shared" si="9"/>
        <v>10</v>
      </c>
      <c r="Q41" s="2">
        <v>14</v>
      </c>
      <c r="R41" s="1">
        <f t="shared" si="10"/>
        <v>206</v>
      </c>
    </row>
    <row r="42" spans="1:18" x14ac:dyDescent="0.25">
      <c r="A42" s="5">
        <v>36</v>
      </c>
      <c r="B42" s="9" t="s">
        <v>17</v>
      </c>
      <c r="C42" s="7">
        <f>VLOOKUP(D42,'[1]Tabelen Masters'!I$4:J49,2,FALSE)</f>
        <v>0.45</v>
      </c>
      <c r="D42" s="8">
        <v>13</v>
      </c>
      <c r="E42" s="7">
        <f t="shared" si="6"/>
        <v>0.43333333333333335</v>
      </c>
      <c r="F42" s="6"/>
      <c r="G42" s="3" t="str">
        <f t="shared" si="7"/>
        <v xml:space="preserve"> </v>
      </c>
      <c r="H42" s="2"/>
      <c r="I42" s="6">
        <v>92</v>
      </c>
      <c r="J42" s="3">
        <f t="shared" si="2"/>
        <v>10</v>
      </c>
      <c r="K42" s="5"/>
      <c r="L42" s="5">
        <v>80</v>
      </c>
      <c r="M42" s="3">
        <f t="shared" si="8"/>
        <v>10</v>
      </c>
      <c r="N42" s="5">
        <v>8</v>
      </c>
      <c r="O42" s="4"/>
      <c r="P42" s="3" t="str">
        <f t="shared" si="9"/>
        <v xml:space="preserve"> </v>
      </c>
      <c r="Q42" s="2"/>
      <c r="R42" s="1">
        <f t="shared" si="10"/>
        <v>200</v>
      </c>
    </row>
    <row r="43" spans="1:18" x14ac:dyDescent="0.25">
      <c r="A43" s="5">
        <v>37</v>
      </c>
      <c r="B43" s="15" t="s">
        <v>16</v>
      </c>
      <c r="C43" s="7">
        <f>VLOOKUP(D43,'[1]Tabelen Masters'!I$4:J59,2,FALSE)</f>
        <v>0.45</v>
      </c>
      <c r="D43" s="10">
        <v>13</v>
      </c>
      <c r="E43" s="7">
        <f t="shared" si="6"/>
        <v>0.43333333333333335</v>
      </c>
      <c r="F43" s="6">
        <v>92</v>
      </c>
      <c r="G43" s="3">
        <f t="shared" si="7"/>
        <v>10</v>
      </c>
      <c r="H43" s="2">
        <v>8</v>
      </c>
      <c r="I43" s="6">
        <v>73</v>
      </c>
      <c r="J43" s="3">
        <f t="shared" si="2"/>
        <v>10</v>
      </c>
      <c r="K43" s="5"/>
      <c r="L43" s="5"/>
      <c r="M43" s="3" t="str">
        <f t="shared" si="8"/>
        <v xml:space="preserve"> </v>
      </c>
      <c r="N43" s="5"/>
      <c r="O43" s="4"/>
      <c r="P43" s="3" t="str">
        <f t="shared" si="9"/>
        <v xml:space="preserve"> </v>
      </c>
      <c r="Q43" s="2"/>
      <c r="R43" s="1">
        <f t="shared" si="10"/>
        <v>193</v>
      </c>
    </row>
    <row r="44" spans="1:18" x14ac:dyDescent="0.25">
      <c r="A44" s="5">
        <v>38</v>
      </c>
      <c r="B44" s="11" t="s">
        <v>15</v>
      </c>
      <c r="C44" s="7">
        <f>VLOOKUP(D44,'[1]Tabelen Masters'!I$4:J52,2,FALSE)</f>
        <v>1.1839999999999999</v>
      </c>
      <c r="D44" s="10">
        <v>35</v>
      </c>
      <c r="E44" s="7">
        <f t="shared" si="6"/>
        <v>1.1666666666666667</v>
      </c>
      <c r="F44" s="6">
        <v>132</v>
      </c>
      <c r="G44" s="3">
        <f t="shared" si="7"/>
        <v>10</v>
      </c>
      <c r="H44" s="2"/>
      <c r="I44" s="6"/>
      <c r="J44" s="3" t="str">
        <f t="shared" si="2"/>
        <v xml:space="preserve"> </v>
      </c>
      <c r="K44" s="5"/>
      <c r="L44" s="5"/>
      <c r="M44" s="3" t="str">
        <f t="shared" si="8"/>
        <v xml:space="preserve"> </v>
      </c>
      <c r="N44" s="5"/>
      <c r="O44" s="4"/>
      <c r="P44" s="3" t="str">
        <f t="shared" si="9"/>
        <v xml:space="preserve"> </v>
      </c>
      <c r="Q44" s="2"/>
      <c r="R44" s="1">
        <f t="shared" si="10"/>
        <v>142</v>
      </c>
    </row>
    <row r="45" spans="1:18" x14ac:dyDescent="0.25">
      <c r="A45" s="5">
        <v>39</v>
      </c>
      <c r="B45" s="16" t="s">
        <v>14</v>
      </c>
      <c r="C45" s="7">
        <f>VLOOKUP(D45,'[1]Tabelen Masters'!I$4:J146,2,FALSE)</f>
        <v>0.48399999999999999</v>
      </c>
      <c r="D45" s="8">
        <v>14</v>
      </c>
      <c r="E45" s="7">
        <f t="shared" si="6"/>
        <v>0.46666666666666667</v>
      </c>
      <c r="F45" s="6">
        <v>126</v>
      </c>
      <c r="G45" s="3">
        <f t="shared" si="7"/>
        <v>10</v>
      </c>
      <c r="H45" s="2"/>
      <c r="I45" s="6"/>
      <c r="J45" s="3" t="str">
        <f t="shared" si="2"/>
        <v xml:space="preserve"> </v>
      </c>
      <c r="K45" s="5"/>
      <c r="L45" s="5"/>
      <c r="M45" s="3" t="str">
        <f t="shared" si="8"/>
        <v xml:space="preserve"> </v>
      </c>
      <c r="N45" s="5"/>
      <c r="O45" s="4"/>
      <c r="P45" s="3" t="str">
        <f t="shared" si="9"/>
        <v xml:space="preserve"> </v>
      </c>
      <c r="Q45" s="2"/>
      <c r="R45" s="1">
        <f t="shared" si="10"/>
        <v>136</v>
      </c>
    </row>
    <row r="46" spans="1:18" x14ac:dyDescent="0.25">
      <c r="A46" s="5">
        <v>40</v>
      </c>
      <c r="B46" s="15" t="s">
        <v>13</v>
      </c>
      <c r="C46" s="7">
        <f>VLOOKUP(D46,'[1]Tabelen Masters'!I$4:J116,2,FALSE)</f>
        <v>0.68400000000000005</v>
      </c>
      <c r="D46" s="10">
        <v>20</v>
      </c>
      <c r="E46" s="7">
        <f t="shared" si="6"/>
        <v>0.66666666666666663</v>
      </c>
      <c r="F46" s="6"/>
      <c r="G46" s="3" t="str">
        <f t="shared" si="7"/>
        <v xml:space="preserve"> </v>
      </c>
      <c r="H46" s="2"/>
      <c r="I46" s="6"/>
      <c r="J46" s="3" t="str">
        <f t="shared" si="2"/>
        <v xml:space="preserve"> </v>
      </c>
      <c r="K46" s="5"/>
      <c r="L46" s="5">
        <v>126</v>
      </c>
      <c r="M46" s="3">
        <f t="shared" si="8"/>
        <v>10</v>
      </c>
      <c r="N46" s="5"/>
      <c r="O46" s="4"/>
      <c r="P46" s="3" t="str">
        <f t="shared" si="9"/>
        <v xml:space="preserve"> </v>
      </c>
      <c r="Q46" s="2"/>
      <c r="R46" s="1">
        <f t="shared" si="10"/>
        <v>136</v>
      </c>
    </row>
    <row r="47" spans="1:18" x14ac:dyDescent="0.25">
      <c r="A47" s="5">
        <v>41</v>
      </c>
      <c r="B47" s="11" t="s">
        <v>12</v>
      </c>
      <c r="C47" s="7">
        <f>VLOOKUP(D47,'[1]Tabelen Masters'!I$4:J63,2,FALSE)</f>
        <v>0.55000000000000004</v>
      </c>
      <c r="D47" s="10">
        <v>16</v>
      </c>
      <c r="E47" s="7">
        <f t="shared" si="6"/>
        <v>0.53333333333333333</v>
      </c>
      <c r="F47" s="6"/>
      <c r="G47" s="3" t="str">
        <f t="shared" si="7"/>
        <v xml:space="preserve"> </v>
      </c>
      <c r="H47" s="2"/>
      <c r="I47" s="6"/>
      <c r="J47" s="3" t="str">
        <f t="shared" si="2"/>
        <v xml:space="preserve"> </v>
      </c>
      <c r="K47" s="5"/>
      <c r="L47" s="5">
        <v>106</v>
      </c>
      <c r="M47" s="3">
        <f t="shared" si="8"/>
        <v>10</v>
      </c>
      <c r="N47" s="5">
        <v>14</v>
      </c>
      <c r="O47" s="4"/>
      <c r="P47" s="3" t="str">
        <f t="shared" si="9"/>
        <v xml:space="preserve"> </v>
      </c>
      <c r="Q47" s="2"/>
      <c r="R47" s="1">
        <f t="shared" si="10"/>
        <v>130</v>
      </c>
    </row>
    <row r="48" spans="1:18" x14ac:dyDescent="0.25">
      <c r="A48" s="5">
        <v>42</v>
      </c>
      <c r="B48" s="11" t="s">
        <v>11</v>
      </c>
      <c r="C48" s="7">
        <f>VLOOKUP(D48,'[1]Tabelen Masters'!I$4:J114,2,FALSE)</f>
        <v>0.45</v>
      </c>
      <c r="D48" s="10">
        <v>13</v>
      </c>
      <c r="E48" s="7">
        <f t="shared" si="6"/>
        <v>0.43333333333333335</v>
      </c>
      <c r="F48" s="6"/>
      <c r="G48" s="3" t="str">
        <f t="shared" si="7"/>
        <v xml:space="preserve"> </v>
      </c>
      <c r="H48" s="2"/>
      <c r="I48" s="6"/>
      <c r="J48" s="3"/>
      <c r="K48" s="5"/>
      <c r="L48" s="14"/>
      <c r="M48" s="3" t="str">
        <f t="shared" si="8"/>
        <v xml:space="preserve"> </v>
      </c>
      <c r="N48" s="5"/>
      <c r="O48" s="4">
        <v>103</v>
      </c>
      <c r="P48" s="3">
        <f t="shared" si="9"/>
        <v>10</v>
      </c>
      <c r="Q48" s="2">
        <v>12</v>
      </c>
      <c r="R48" s="1">
        <f t="shared" si="10"/>
        <v>125</v>
      </c>
    </row>
    <row r="49" spans="1:18" x14ac:dyDescent="0.25">
      <c r="A49" s="5">
        <v>43</v>
      </c>
      <c r="B49" s="9" t="s">
        <v>10</v>
      </c>
      <c r="C49" s="7">
        <f>VLOOKUP(D49,'[1]Tabelen Masters'!I$4:J48,2,FALSE)</f>
        <v>0.55000000000000004</v>
      </c>
      <c r="D49" s="8">
        <v>16</v>
      </c>
      <c r="E49" s="7">
        <f t="shared" si="6"/>
        <v>0.53333333333333333</v>
      </c>
      <c r="F49" s="6"/>
      <c r="G49" s="3" t="str">
        <f t="shared" si="7"/>
        <v xml:space="preserve"> </v>
      </c>
      <c r="H49" s="2"/>
      <c r="I49" s="6">
        <v>103</v>
      </c>
      <c r="J49" s="3">
        <f t="shared" ref="J49:J59" si="11">IF(I49&lt;=1," ",10)</f>
        <v>10</v>
      </c>
      <c r="K49" s="5">
        <v>12</v>
      </c>
      <c r="L49" s="5"/>
      <c r="M49" s="3" t="str">
        <f t="shared" si="8"/>
        <v xml:space="preserve"> </v>
      </c>
      <c r="N49" s="5"/>
      <c r="O49" s="4"/>
      <c r="P49" s="3" t="str">
        <f t="shared" si="9"/>
        <v xml:space="preserve"> </v>
      </c>
      <c r="Q49" s="2"/>
      <c r="R49" s="1">
        <f t="shared" si="10"/>
        <v>125</v>
      </c>
    </row>
    <row r="50" spans="1:18" x14ac:dyDescent="0.25">
      <c r="A50" s="5">
        <v>44</v>
      </c>
      <c r="B50" s="9" t="s">
        <v>9</v>
      </c>
      <c r="C50" s="7">
        <f>VLOOKUP(D50,'[1]Tabelen Masters'!I$4:J152,2,FALSE)</f>
        <v>0.55000000000000004</v>
      </c>
      <c r="D50" s="1">
        <v>16</v>
      </c>
      <c r="E50" s="7">
        <f t="shared" si="6"/>
        <v>0.53333333333333333</v>
      </c>
      <c r="F50" s="6"/>
      <c r="G50" s="3" t="str">
        <f t="shared" si="7"/>
        <v xml:space="preserve"> </v>
      </c>
      <c r="H50" s="2"/>
      <c r="I50" s="6">
        <v>115</v>
      </c>
      <c r="J50" s="3">
        <f t="shared" si="11"/>
        <v>10</v>
      </c>
      <c r="K50" s="5"/>
      <c r="L50" s="5"/>
      <c r="M50" s="3" t="str">
        <f t="shared" si="8"/>
        <v xml:space="preserve"> </v>
      </c>
      <c r="N50" s="5"/>
      <c r="O50" s="4"/>
      <c r="P50" s="3" t="str">
        <f t="shared" si="9"/>
        <v xml:space="preserve"> </v>
      </c>
      <c r="Q50" s="2"/>
      <c r="R50" s="1">
        <f t="shared" si="10"/>
        <v>125</v>
      </c>
    </row>
    <row r="51" spans="1:18" x14ac:dyDescent="0.25">
      <c r="A51" s="5">
        <v>45</v>
      </c>
      <c r="B51" s="13" t="s">
        <v>8</v>
      </c>
      <c r="C51" s="7">
        <f>VLOOKUP(D51,'[1]Tabelen Masters'!I$4:J83,2,FALSE)</f>
        <v>0.41699999999999998</v>
      </c>
      <c r="D51" s="10">
        <v>12</v>
      </c>
      <c r="E51" s="7">
        <f t="shared" si="6"/>
        <v>0.4</v>
      </c>
      <c r="F51" s="6"/>
      <c r="G51" s="3" t="str">
        <f t="shared" si="7"/>
        <v xml:space="preserve"> </v>
      </c>
      <c r="H51" s="2"/>
      <c r="I51" s="6">
        <v>95</v>
      </c>
      <c r="J51" s="3">
        <f t="shared" si="11"/>
        <v>10</v>
      </c>
      <c r="K51" s="5"/>
      <c r="L51" s="5"/>
      <c r="M51" s="3" t="str">
        <f t="shared" si="8"/>
        <v xml:space="preserve"> </v>
      </c>
      <c r="N51" s="5"/>
      <c r="O51" s="4"/>
      <c r="P51" s="3" t="str">
        <f t="shared" si="9"/>
        <v xml:space="preserve"> </v>
      </c>
      <c r="Q51" s="2"/>
      <c r="R51" s="1">
        <f t="shared" si="10"/>
        <v>105</v>
      </c>
    </row>
    <row r="52" spans="1:18" x14ac:dyDescent="0.25">
      <c r="A52" s="5">
        <v>46</v>
      </c>
      <c r="B52" s="11" t="s">
        <v>7</v>
      </c>
      <c r="C52" s="7">
        <f>VLOOKUP(D52,'[1]Tabelen Masters'!I$4:J78,2,FALSE)</f>
        <v>0.48399999999999999</v>
      </c>
      <c r="D52" s="10">
        <v>14</v>
      </c>
      <c r="E52" s="7">
        <f t="shared" si="6"/>
        <v>0.46666666666666667</v>
      </c>
      <c r="F52" s="6"/>
      <c r="G52" s="3" t="str">
        <f t="shared" si="7"/>
        <v xml:space="preserve"> </v>
      </c>
      <c r="H52" s="2"/>
      <c r="I52" s="6">
        <v>92</v>
      </c>
      <c r="J52" s="3">
        <f t="shared" si="11"/>
        <v>10</v>
      </c>
      <c r="K52" s="5"/>
      <c r="L52" s="5"/>
      <c r="M52" s="3" t="str">
        <f t="shared" si="8"/>
        <v xml:space="preserve"> </v>
      </c>
      <c r="N52" s="5"/>
      <c r="O52" s="4"/>
      <c r="P52" s="3" t="str">
        <f t="shared" si="9"/>
        <v xml:space="preserve"> </v>
      </c>
      <c r="Q52" s="2"/>
      <c r="R52" s="1">
        <f t="shared" si="10"/>
        <v>102</v>
      </c>
    </row>
    <row r="53" spans="1:18" x14ac:dyDescent="0.25">
      <c r="A53" s="5">
        <v>47</v>
      </c>
      <c r="B53" s="9" t="s">
        <v>6</v>
      </c>
      <c r="C53" s="7">
        <f>VLOOKUP(D53,'[1]Tabelen Masters'!I$4:J153,2,FALSE)</f>
        <v>0.48399999999999999</v>
      </c>
      <c r="D53" s="1">
        <v>14</v>
      </c>
      <c r="E53" s="7">
        <f t="shared" si="6"/>
        <v>0.46666666666666667</v>
      </c>
      <c r="F53" s="6"/>
      <c r="G53" s="3" t="str">
        <f t="shared" si="7"/>
        <v xml:space="preserve"> </v>
      </c>
      <c r="H53" s="2"/>
      <c r="I53" s="6">
        <v>89</v>
      </c>
      <c r="J53" s="3">
        <f t="shared" si="11"/>
        <v>10</v>
      </c>
      <c r="K53" s="5"/>
      <c r="L53" s="5"/>
      <c r="M53" s="3" t="str">
        <f t="shared" si="8"/>
        <v xml:space="preserve"> </v>
      </c>
      <c r="N53" s="5"/>
      <c r="O53" s="4"/>
      <c r="P53" s="3" t="str">
        <f t="shared" si="9"/>
        <v xml:space="preserve"> </v>
      </c>
      <c r="Q53" s="2"/>
      <c r="R53" s="1">
        <f t="shared" si="10"/>
        <v>99</v>
      </c>
    </row>
    <row r="54" spans="1:18" x14ac:dyDescent="0.25">
      <c r="A54" s="5">
        <v>48</v>
      </c>
      <c r="B54" s="11" t="s">
        <v>5</v>
      </c>
      <c r="C54" s="7">
        <f>VLOOKUP(D54,'[1]Tabelen Masters'!I$4:J132,2,FALSE)</f>
        <v>0.48399999999999999</v>
      </c>
      <c r="D54" s="10">
        <v>14</v>
      </c>
      <c r="E54" s="7">
        <f t="shared" si="6"/>
        <v>0.46666666666666667</v>
      </c>
      <c r="F54" s="6"/>
      <c r="G54" s="3" t="str">
        <f t="shared" si="7"/>
        <v xml:space="preserve"> </v>
      </c>
      <c r="H54" s="2"/>
      <c r="I54" s="6">
        <v>89</v>
      </c>
      <c r="J54" s="3">
        <f t="shared" si="11"/>
        <v>10</v>
      </c>
      <c r="K54" s="5"/>
      <c r="L54" s="5"/>
      <c r="M54" s="3" t="str">
        <f t="shared" si="8"/>
        <v xml:space="preserve"> </v>
      </c>
      <c r="N54" s="5"/>
      <c r="O54" s="4"/>
      <c r="P54" s="3" t="str">
        <f t="shared" si="9"/>
        <v xml:space="preserve"> </v>
      </c>
      <c r="Q54" s="2"/>
      <c r="R54" s="1">
        <f t="shared" si="10"/>
        <v>99</v>
      </c>
    </row>
    <row r="55" spans="1:18" x14ac:dyDescent="0.25">
      <c r="A55" s="5">
        <v>49</v>
      </c>
      <c r="B55" s="9" t="s">
        <v>4</v>
      </c>
      <c r="C55" s="7">
        <f>VLOOKUP(D55,'[1]Tabelen Masters'!I$4:J149,2,FALSE)</f>
        <v>0.45</v>
      </c>
      <c r="D55" s="1">
        <v>13</v>
      </c>
      <c r="E55" s="7">
        <f t="shared" si="6"/>
        <v>0.43333333333333335</v>
      </c>
      <c r="F55" s="6">
        <v>88</v>
      </c>
      <c r="G55" s="3">
        <f t="shared" si="7"/>
        <v>10</v>
      </c>
      <c r="H55" s="2"/>
      <c r="I55" s="6"/>
      <c r="J55" s="3" t="str">
        <f t="shared" si="11"/>
        <v xml:space="preserve"> </v>
      </c>
      <c r="K55" s="5"/>
      <c r="L55" s="5"/>
      <c r="M55" s="3" t="str">
        <f t="shared" si="8"/>
        <v xml:space="preserve"> </v>
      </c>
      <c r="N55" s="5"/>
      <c r="O55" s="4"/>
      <c r="P55" s="3" t="str">
        <f t="shared" si="9"/>
        <v xml:space="preserve"> </v>
      </c>
      <c r="Q55" s="2"/>
      <c r="R55" s="1">
        <f t="shared" si="10"/>
        <v>98</v>
      </c>
    </row>
    <row r="56" spans="1:18" x14ac:dyDescent="0.25">
      <c r="A56" s="5">
        <v>50</v>
      </c>
      <c r="B56" s="12" t="s">
        <v>3</v>
      </c>
      <c r="C56" s="7">
        <f>VLOOKUP(D56,'[1]Tabelen Masters'!I$4:J74,2,FALSE)</f>
        <v>0.55000000000000004</v>
      </c>
      <c r="D56" s="1">
        <v>16</v>
      </c>
      <c r="E56" s="7">
        <f t="shared" si="6"/>
        <v>0.53333333333333333</v>
      </c>
      <c r="F56" s="6">
        <v>87</v>
      </c>
      <c r="G56" s="3">
        <f t="shared" si="7"/>
        <v>10</v>
      </c>
      <c r="H56" s="2"/>
      <c r="I56" s="6"/>
      <c r="J56" s="3" t="str">
        <f t="shared" si="11"/>
        <v xml:space="preserve"> </v>
      </c>
      <c r="K56" s="5"/>
      <c r="L56" s="5"/>
      <c r="M56" s="3" t="str">
        <f t="shared" si="8"/>
        <v xml:space="preserve"> </v>
      </c>
      <c r="N56" s="5"/>
      <c r="O56" s="4"/>
      <c r="P56" s="3" t="str">
        <f t="shared" si="9"/>
        <v xml:space="preserve"> </v>
      </c>
      <c r="Q56" s="2"/>
      <c r="R56" s="1">
        <f t="shared" si="10"/>
        <v>97</v>
      </c>
    </row>
    <row r="57" spans="1:18" x14ac:dyDescent="0.25">
      <c r="A57" s="5">
        <v>51</v>
      </c>
      <c r="B57" s="11" t="s">
        <v>2</v>
      </c>
      <c r="C57" s="7">
        <f>VLOOKUP(D57,'[1]Tabelen Masters'!I$4:J118,2,FALSE)</f>
        <v>0.65</v>
      </c>
      <c r="D57" s="10">
        <v>19</v>
      </c>
      <c r="E57" s="7">
        <f t="shared" si="6"/>
        <v>0.6333333333333333</v>
      </c>
      <c r="F57" s="6"/>
      <c r="G57" s="3" t="str">
        <f t="shared" si="7"/>
        <v xml:space="preserve"> </v>
      </c>
      <c r="H57" s="2"/>
      <c r="I57" s="6"/>
      <c r="J57" s="3" t="str">
        <f t="shared" si="11"/>
        <v xml:space="preserve"> </v>
      </c>
      <c r="K57" s="5"/>
      <c r="L57" s="5">
        <v>84</v>
      </c>
      <c r="M57" s="3">
        <f t="shared" si="8"/>
        <v>10</v>
      </c>
      <c r="N57" s="5"/>
      <c r="O57" s="4"/>
      <c r="P57" s="3" t="str">
        <f t="shared" si="9"/>
        <v xml:space="preserve"> </v>
      </c>
      <c r="Q57" s="2"/>
      <c r="R57" s="1">
        <f t="shared" si="10"/>
        <v>94</v>
      </c>
    </row>
    <row r="58" spans="1:18" x14ac:dyDescent="0.25">
      <c r="A58" s="5">
        <v>52</v>
      </c>
      <c r="B58" s="9" t="s">
        <v>1</v>
      </c>
      <c r="C58" s="7">
        <f>VLOOKUP(D58,'[1]Tabelen Masters'!I$4:J150,2,FALSE)</f>
        <v>0.81699999999999995</v>
      </c>
      <c r="D58" s="1">
        <v>24</v>
      </c>
      <c r="E58" s="7">
        <f t="shared" si="6"/>
        <v>0.8</v>
      </c>
      <c r="F58" s="6">
        <v>81</v>
      </c>
      <c r="G58" s="3">
        <f t="shared" si="7"/>
        <v>10</v>
      </c>
      <c r="H58" s="2"/>
      <c r="I58" s="6"/>
      <c r="J58" s="3" t="str">
        <f t="shared" si="11"/>
        <v xml:space="preserve"> </v>
      </c>
      <c r="K58" s="5"/>
      <c r="L58" s="5"/>
      <c r="M58" s="3" t="str">
        <f t="shared" si="8"/>
        <v xml:space="preserve"> </v>
      </c>
      <c r="N58" s="5"/>
      <c r="O58" s="4"/>
      <c r="P58" s="3" t="str">
        <f t="shared" si="9"/>
        <v xml:space="preserve"> </v>
      </c>
      <c r="Q58" s="2"/>
      <c r="R58" s="1">
        <f t="shared" si="10"/>
        <v>91</v>
      </c>
    </row>
    <row r="59" spans="1:18" x14ac:dyDescent="0.25">
      <c r="A59" s="5">
        <v>53</v>
      </c>
      <c r="B59" s="9" t="s">
        <v>0</v>
      </c>
      <c r="C59" s="7">
        <f>VLOOKUP(D59,'[1]Tabelen Masters'!I$4:J136,2,FALSE)</f>
        <v>0.45</v>
      </c>
      <c r="D59" s="8">
        <v>13</v>
      </c>
      <c r="E59" s="7">
        <f t="shared" si="6"/>
        <v>0.43333333333333335</v>
      </c>
      <c r="F59" s="6">
        <v>61</v>
      </c>
      <c r="G59" s="3">
        <f t="shared" si="7"/>
        <v>10</v>
      </c>
      <c r="H59" s="2"/>
      <c r="I59" s="6"/>
      <c r="J59" s="3" t="str">
        <f t="shared" si="11"/>
        <v xml:space="preserve"> </v>
      </c>
      <c r="K59" s="5"/>
      <c r="L59" s="5"/>
      <c r="M59" s="3" t="str">
        <f t="shared" si="8"/>
        <v xml:space="preserve"> </v>
      </c>
      <c r="N59" s="5"/>
      <c r="O59" s="4"/>
      <c r="P59" s="3" t="str">
        <f t="shared" si="9"/>
        <v xml:space="preserve"> </v>
      </c>
      <c r="Q59" s="2"/>
      <c r="R59" s="1">
        <f t="shared" si="10"/>
        <v>71</v>
      </c>
    </row>
  </sheetData>
  <protectedRanges>
    <protectedRange sqref="M7:N7 J7:J59 P8:P59 G7:G59 M8:M59 P7:Q7 O7:O59" name="Fred"/>
  </protectedRanges>
  <mergeCells count="22">
    <mergeCell ref="P2:P6"/>
    <mergeCell ref="F2:F6"/>
    <mergeCell ref="M2:M6"/>
    <mergeCell ref="N2:N6"/>
    <mergeCell ref="L2:L6"/>
    <mergeCell ref="O2:O6"/>
    <mergeCell ref="R2:R6"/>
    <mergeCell ref="A1:R1"/>
    <mergeCell ref="A2:B2"/>
    <mergeCell ref="C2:C6"/>
    <mergeCell ref="D2:D6"/>
    <mergeCell ref="E2:E6"/>
    <mergeCell ref="I2:I6"/>
    <mergeCell ref="G2:G6"/>
    <mergeCell ref="H2:H6"/>
    <mergeCell ref="J2:J6"/>
    <mergeCell ref="Q2:Q6"/>
    <mergeCell ref="A3:B3"/>
    <mergeCell ref="A4:B4"/>
    <mergeCell ref="A5:B5"/>
    <mergeCell ref="A6:B6"/>
    <mergeCell ref="K2:K6"/>
  </mergeCells>
  <conditionalFormatting sqref="F7:F59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I7:I59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L7:L59">
    <cfRule type="cellIs" dxfId="3" priority="1" operator="greaterThan">
      <formula>119</formula>
    </cfRule>
    <cfRule type="cellIs" dxfId="2" priority="2" operator="between">
      <formula>1</formula>
      <formula>79</formula>
    </cfRule>
  </conditionalFormatting>
  <conditionalFormatting sqref="O7:O59">
    <cfRule type="cellIs" dxfId="1" priority="3" operator="greaterThan">
      <formula>119</formula>
    </cfRule>
    <cfRule type="cellIs" dxfId="0" priority="4" operator="between">
      <formula>1</formula>
      <formula>79</formula>
    </cfRule>
  </conditionalFormatting>
  <pageMargins left="0.7" right="0.7" top="0.75" bottom="0.75" header="0.3" footer="0.3"/>
  <pageSetup paperSize="9" scale="7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2023-10-23T09:19:30Z</dcterms:created>
  <dcterms:modified xsi:type="dcterms:W3CDTF">2023-10-23T09:28:46Z</dcterms:modified>
</cp:coreProperties>
</file>