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2/"/>
    </mc:Choice>
  </mc:AlternateContent>
  <xr:revisionPtr revIDLastSave="0" documentId="8_{6247CA14-2C63-4C2A-9961-759E3F243050}" xr6:coauthVersionLast="47" xr6:coauthVersionMax="47" xr10:uidLastSave="{00000000-0000-0000-0000-000000000000}"/>
  <bookViews>
    <workbookView xWindow="-120" yWindow="-120" windowWidth="25440" windowHeight="15390" xr2:uid="{539AC2AF-7353-4D9C-AF24-48248DD83F17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96" i="1" l="1"/>
  <c r="V96" i="1"/>
  <c r="S96" i="1"/>
  <c r="P96" i="1"/>
  <c r="M96" i="1"/>
  <c r="J96" i="1"/>
  <c r="G96" i="1"/>
  <c r="X96" i="1" s="1"/>
  <c r="Z96" i="1" s="1"/>
  <c r="E96" i="1"/>
  <c r="C96" i="1"/>
  <c r="Y95" i="1"/>
  <c r="V95" i="1"/>
  <c r="S95" i="1"/>
  <c r="P95" i="1"/>
  <c r="M95" i="1"/>
  <c r="X95" i="1" s="1"/>
  <c r="Z95" i="1" s="1"/>
  <c r="J95" i="1"/>
  <c r="G95" i="1"/>
  <c r="E95" i="1"/>
  <c r="C95" i="1"/>
  <c r="Y94" i="1"/>
  <c r="V94" i="1"/>
  <c r="S94" i="1"/>
  <c r="P94" i="1"/>
  <c r="M94" i="1"/>
  <c r="J94" i="1"/>
  <c r="X94" i="1" s="1"/>
  <c r="Z94" i="1" s="1"/>
  <c r="G94" i="1"/>
  <c r="E94" i="1"/>
  <c r="C94" i="1"/>
  <c r="Y93" i="1"/>
  <c r="V93" i="1"/>
  <c r="S93" i="1"/>
  <c r="P93" i="1"/>
  <c r="M93" i="1"/>
  <c r="J93" i="1"/>
  <c r="G93" i="1"/>
  <c r="X93" i="1" s="1"/>
  <c r="Z93" i="1" s="1"/>
  <c r="E93" i="1"/>
  <c r="C93" i="1"/>
  <c r="Y92" i="1"/>
  <c r="V92" i="1"/>
  <c r="S92" i="1"/>
  <c r="P92" i="1"/>
  <c r="M92" i="1"/>
  <c r="J92" i="1"/>
  <c r="G92" i="1"/>
  <c r="X92" i="1" s="1"/>
  <c r="Z92" i="1" s="1"/>
  <c r="E92" i="1"/>
  <c r="C92" i="1"/>
  <c r="Y91" i="1"/>
  <c r="V91" i="1"/>
  <c r="S91" i="1"/>
  <c r="P91" i="1"/>
  <c r="M91" i="1"/>
  <c r="X91" i="1" s="1"/>
  <c r="Z91" i="1" s="1"/>
  <c r="J91" i="1"/>
  <c r="G91" i="1"/>
  <c r="E91" i="1"/>
  <c r="C91" i="1"/>
  <c r="Y90" i="1"/>
  <c r="V90" i="1"/>
  <c r="S90" i="1"/>
  <c r="P90" i="1"/>
  <c r="M90" i="1"/>
  <c r="J90" i="1"/>
  <c r="X90" i="1" s="1"/>
  <c r="Z90" i="1" s="1"/>
  <c r="G90" i="1"/>
  <c r="E90" i="1"/>
  <c r="C90" i="1"/>
  <c r="Y89" i="1"/>
  <c r="V89" i="1"/>
  <c r="S89" i="1"/>
  <c r="P89" i="1"/>
  <c r="M89" i="1"/>
  <c r="J89" i="1"/>
  <c r="G89" i="1"/>
  <c r="X89" i="1" s="1"/>
  <c r="Z89" i="1" s="1"/>
  <c r="E89" i="1"/>
  <c r="C89" i="1"/>
  <c r="Y88" i="1"/>
  <c r="V88" i="1"/>
  <c r="S88" i="1"/>
  <c r="P88" i="1"/>
  <c r="M88" i="1"/>
  <c r="J88" i="1"/>
  <c r="G88" i="1"/>
  <c r="X88" i="1" s="1"/>
  <c r="Z88" i="1" s="1"/>
  <c r="E88" i="1"/>
  <c r="C88" i="1"/>
  <c r="Y87" i="1"/>
  <c r="V87" i="1"/>
  <c r="S87" i="1"/>
  <c r="P87" i="1"/>
  <c r="M87" i="1"/>
  <c r="X87" i="1" s="1"/>
  <c r="Z87" i="1" s="1"/>
  <c r="J87" i="1"/>
  <c r="G87" i="1"/>
  <c r="E87" i="1"/>
  <c r="C87" i="1"/>
  <c r="Y86" i="1"/>
  <c r="V86" i="1"/>
  <c r="S86" i="1"/>
  <c r="P86" i="1"/>
  <c r="M86" i="1"/>
  <c r="J86" i="1"/>
  <c r="X86" i="1" s="1"/>
  <c r="Z86" i="1" s="1"/>
  <c r="G86" i="1"/>
  <c r="E86" i="1"/>
  <c r="C86" i="1"/>
  <c r="Y85" i="1"/>
  <c r="V85" i="1"/>
  <c r="S85" i="1"/>
  <c r="P85" i="1"/>
  <c r="M85" i="1"/>
  <c r="J85" i="1"/>
  <c r="G85" i="1"/>
  <c r="X85" i="1" s="1"/>
  <c r="Z85" i="1" s="1"/>
  <c r="E85" i="1"/>
  <c r="C85" i="1"/>
  <c r="Y84" i="1"/>
  <c r="V84" i="1"/>
  <c r="S84" i="1"/>
  <c r="P84" i="1"/>
  <c r="M84" i="1"/>
  <c r="J84" i="1"/>
  <c r="G84" i="1"/>
  <c r="X84" i="1" s="1"/>
  <c r="Z84" i="1" s="1"/>
  <c r="E84" i="1"/>
  <c r="C84" i="1"/>
  <c r="Y83" i="1"/>
  <c r="V83" i="1"/>
  <c r="S83" i="1"/>
  <c r="P83" i="1"/>
  <c r="M83" i="1"/>
  <c r="X83" i="1" s="1"/>
  <c r="Z83" i="1" s="1"/>
  <c r="J83" i="1"/>
  <c r="G83" i="1"/>
  <c r="E83" i="1"/>
  <c r="C83" i="1"/>
  <c r="Y82" i="1"/>
  <c r="V82" i="1"/>
  <c r="S82" i="1"/>
  <c r="P82" i="1"/>
  <c r="M82" i="1"/>
  <c r="J82" i="1"/>
  <c r="X82" i="1" s="1"/>
  <c r="Z82" i="1" s="1"/>
  <c r="G82" i="1"/>
  <c r="E82" i="1"/>
  <c r="C82" i="1"/>
  <c r="Y81" i="1"/>
  <c r="V81" i="1"/>
  <c r="S81" i="1"/>
  <c r="P81" i="1"/>
  <c r="M81" i="1"/>
  <c r="J81" i="1"/>
  <c r="G81" i="1"/>
  <c r="X81" i="1" s="1"/>
  <c r="Z81" i="1" s="1"/>
  <c r="E81" i="1"/>
  <c r="C81" i="1"/>
  <c r="Y80" i="1"/>
  <c r="V80" i="1"/>
  <c r="S80" i="1"/>
  <c r="P80" i="1"/>
  <c r="M80" i="1"/>
  <c r="J80" i="1"/>
  <c r="G80" i="1"/>
  <c r="X80" i="1" s="1"/>
  <c r="Z80" i="1" s="1"/>
  <c r="E80" i="1"/>
  <c r="C80" i="1"/>
  <c r="Y79" i="1"/>
  <c r="V79" i="1"/>
  <c r="S79" i="1"/>
  <c r="P79" i="1"/>
  <c r="M79" i="1"/>
  <c r="X79" i="1" s="1"/>
  <c r="Z79" i="1" s="1"/>
  <c r="J79" i="1"/>
  <c r="G79" i="1"/>
  <c r="E79" i="1"/>
  <c r="C79" i="1"/>
  <c r="Y78" i="1"/>
  <c r="V78" i="1"/>
  <c r="S78" i="1"/>
  <c r="P78" i="1"/>
  <c r="M78" i="1"/>
  <c r="J78" i="1"/>
  <c r="X78" i="1" s="1"/>
  <c r="Z78" i="1" s="1"/>
  <c r="G78" i="1"/>
  <c r="E78" i="1"/>
  <c r="C78" i="1"/>
  <c r="Y77" i="1"/>
  <c r="V77" i="1"/>
  <c r="S77" i="1"/>
  <c r="P77" i="1"/>
  <c r="M77" i="1"/>
  <c r="J77" i="1"/>
  <c r="G77" i="1"/>
  <c r="X77" i="1" s="1"/>
  <c r="Z77" i="1" s="1"/>
  <c r="E77" i="1"/>
  <c r="Y76" i="1"/>
  <c r="V76" i="1"/>
  <c r="S76" i="1"/>
  <c r="P76" i="1"/>
  <c r="M76" i="1"/>
  <c r="X76" i="1" s="1"/>
  <c r="Z76" i="1" s="1"/>
  <c r="J76" i="1"/>
  <c r="G76" i="1"/>
  <c r="E76" i="1"/>
  <c r="C76" i="1"/>
  <c r="Y75" i="1"/>
  <c r="V75" i="1"/>
  <c r="S75" i="1"/>
  <c r="P75" i="1"/>
  <c r="M75" i="1"/>
  <c r="J75" i="1"/>
  <c r="X75" i="1" s="1"/>
  <c r="Z75" i="1" s="1"/>
  <c r="G75" i="1"/>
  <c r="E75" i="1"/>
  <c r="C75" i="1"/>
  <c r="Y74" i="1"/>
  <c r="V74" i="1"/>
  <c r="S74" i="1"/>
  <c r="P74" i="1"/>
  <c r="M74" i="1"/>
  <c r="J74" i="1"/>
  <c r="G74" i="1"/>
  <c r="X74" i="1" s="1"/>
  <c r="Z74" i="1" s="1"/>
  <c r="E74" i="1"/>
  <c r="C74" i="1"/>
  <c r="Y73" i="1"/>
  <c r="V73" i="1"/>
  <c r="S73" i="1"/>
  <c r="P73" i="1"/>
  <c r="M73" i="1"/>
  <c r="J73" i="1"/>
  <c r="G73" i="1"/>
  <c r="X73" i="1" s="1"/>
  <c r="Z73" i="1" s="1"/>
  <c r="E73" i="1"/>
  <c r="C73" i="1"/>
  <c r="Y72" i="1"/>
  <c r="V72" i="1"/>
  <c r="S72" i="1"/>
  <c r="P72" i="1"/>
  <c r="M72" i="1"/>
  <c r="X72" i="1" s="1"/>
  <c r="Z72" i="1" s="1"/>
  <c r="J72" i="1"/>
  <c r="G72" i="1"/>
  <c r="E72" i="1"/>
  <c r="C72" i="1"/>
  <c r="Y71" i="1"/>
  <c r="V71" i="1"/>
  <c r="S71" i="1"/>
  <c r="P71" i="1"/>
  <c r="M71" i="1"/>
  <c r="J71" i="1"/>
  <c r="X71" i="1" s="1"/>
  <c r="Z71" i="1" s="1"/>
  <c r="G71" i="1"/>
  <c r="E71" i="1"/>
  <c r="C71" i="1"/>
  <c r="Y70" i="1"/>
  <c r="V70" i="1"/>
  <c r="S70" i="1"/>
  <c r="P70" i="1"/>
  <c r="M70" i="1"/>
  <c r="J70" i="1"/>
  <c r="G70" i="1"/>
  <c r="X70" i="1" s="1"/>
  <c r="Z70" i="1" s="1"/>
  <c r="E70" i="1"/>
  <c r="C70" i="1"/>
  <c r="Y69" i="1"/>
  <c r="V69" i="1"/>
  <c r="S69" i="1"/>
  <c r="P69" i="1"/>
  <c r="M69" i="1"/>
  <c r="J69" i="1"/>
  <c r="G69" i="1"/>
  <c r="X69" i="1" s="1"/>
  <c r="Z69" i="1" s="1"/>
  <c r="E69" i="1"/>
  <c r="C69" i="1"/>
  <c r="Y68" i="1"/>
  <c r="V68" i="1"/>
  <c r="S68" i="1"/>
  <c r="P68" i="1"/>
  <c r="M68" i="1"/>
  <c r="X68" i="1" s="1"/>
  <c r="Z68" i="1" s="1"/>
  <c r="J68" i="1"/>
  <c r="G68" i="1"/>
  <c r="E68" i="1"/>
  <c r="C68" i="1"/>
  <c r="Y67" i="1"/>
  <c r="V67" i="1"/>
  <c r="S67" i="1"/>
  <c r="P67" i="1"/>
  <c r="M67" i="1"/>
  <c r="J67" i="1"/>
  <c r="X67" i="1" s="1"/>
  <c r="Z67" i="1" s="1"/>
  <c r="G67" i="1"/>
  <c r="E67" i="1"/>
  <c r="C67" i="1"/>
  <c r="Y66" i="1"/>
  <c r="V66" i="1"/>
  <c r="S66" i="1"/>
  <c r="P66" i="1"/>
  <c r="M66" i="1"/>
  <c r="J66" i="1"/>
  <c r="G66" i="1"/>
  <c r="X66" i="1" s="1"/>
  <c r="Z66" i="1" s="1"/>
  <c r="E66" i="1"/>
  <c r="C66" i="1"/>
  <c r="Y65" i="1"/>
  <c r="V65" i="1"/>
  <c r="S65" i="1"/>
  <c r="P65" i="1"/>
  <c r="M65" i="1"/>
  <c r="J65" i="1"/>
  <c r="G65" i="1"/>
  <c r="X65" i="1" s="1"/>
  <c r="Z65" i="1" s="1"/>
  <c r="E65" i="1"/>
  <c r="C65" i="1"/>
  <c r="Y64" i="1"/>
  <c r="V64" i="1"/>
  <c r="S64" i="1"/>
  <c r="P64" i="1"/>
  <c r="M64" i="1"/>
  <c r="X64" i="1" s="1"/>
  <c r="Z64" i="1" s="1"/>
  <c r="J64" i="1"/>
  <c r="G64" i="1"/>
  <c r="E64" i="1"/>
  <c r="C64" i="1"/>
  <c r="Y63" i="1"/>
  <c r="V63" i="1"/>
  <c r="S63" i="1"/>
  <c r="P63" i="1"/>
  <c r="M63" i="1"/>
  <c r="J63" i="1"/>
  <c r="X63" i="1" s="1"/>
  <c r="Z63" i="1" s="1"/>
  <c r="G63" i="1"/>
  <c r="E63" i="1"/>
  <c r="C63" i="1"/>
  <c r="Y62" i="1"/>
  <c r="V62" i="1"/>
  <c r="S62" i="1"/>
  <c r="P62" i="1"/>
  <c r="M62" i="1"/>
  <c r="J62" i="1"/>
  <c r="G62" i="1"/>
  <c r="X62" i="1" s="1"/>
  <c r="Z62" i="1" s="1"/>
  <c r="E62" i="1"/>
  <c r="C62" i="1"/>
  <c r="Y61" i="1"/>
  <c r="V61" i="1"/>
  <c r="S61" i="1"/>
  <c r="P61" i="1"/>
  <c r="M61" i="1"/>
  <c r="J61" i="1"/>
  <c r="G61" i="1"/>
  <c r="X61" i="1" s="1"/>
  <c r="Z61" i="1" s="1"/>
  <c r="E61" i="1"/>
  <c r="C61" i="1"/>
  <c r="Y60" i="1"/>
  <c r="V60" i="1"/>
  <c r="S60" i="1"/>
  <c r="P60" i="1"/>
  <c r="M60" i="1"/>
  <c r="X60" i="1" s="1"/>
  <c r="Z60" i="1" s="1"/>
  <c r="J60" i="1"/>
  <c r="G60" i="1"/>
  <c r="E60" i="1"/>
  <c r="C60" i="1"/>
  <c r="Y59" i="1"/>
  <c r="V59" i="1"/>
  <c r="S59" i="1"/>
  <c r="P59" i="1"/>
  <c r="M59" i="1"/>
  <c r="J59" i="1"/>
  <c r="X59" i="1" s="1"/>
  <c r="Z59" i="1" s="1"/>
  <c r="G59" i="1"/>
  <c r="E59" i="1"/>
  <c r="C59" i="1"/>
  <c r="Y58" i="1"/>
  <c r="V58" i="1"/>
  <c r="S58" i="1"/>
  <c r="P58" i="1"/>
  <c r="M58" i="1"/>
  <c r="J58" i="1"/>
  <c r="G58" i="1"/>
  <c r="X58" i="1" s="1"/>
  <c r="Z58" i="1" s="1"/>
  <c r="E58" i="1"/>
  <c r="C58" i="1"/>
  <c r="Y57" i="1"/>
  <c r="V57" i="1"/>
  <c r="S57" i="1"/>
  <c r="P57" i="1"/>
  <c r="M57" i="1"/>
  <c r="J57" i="1"/>
  <c r="G57" i="1"/>
  <c r="X57" i="1" s="1"/>
  <c r="Z57" i="1" s="1"/>
  <c r="E57" i="1"/>
  <c r="C57" i="1"/>
  <c r="Y56" i="1"/>
  <c r="V56" i="1"/>
  <c r="S56" i="1"/>
  <c r="P56" i="1"/>
  <c r="M56" i="1"/>
  <c r="X56" i="1" s="1"/>
  <c r="Z56" i="1" s="1"/>
  <c r="J56" i="1"/>
  <c r="G56" i="1"/>
  <c r="E56" i="1"/>
  <c r="C56" i="1"/>
  <c r="Y55" i="1"/>
  <c r="V55" i="1"/>
  <c r="S55" i="1"/>
  <c r="P55" i="1"/>
  <c r="M55" i="1"/>
  <c r="J55" i="1"/>
  <c r="X55" i="1" s="1"/>
  <c r="Z55" i="1" s="1"/>
  <c r="G55" i="1"/>
  <c r="E55" i="1"/>
  <c r="C55" i="1"/>
  <c r="Y54" i="1"/>
  <c r="V54" i="1"/>
  <c r="S54" i="1"/>
  <c r="P54" i="1"/>
  <c r="M54" i="1"/>
  <c r="J54" i="1"/>
  <c r="G54" i="1"/>
  <c r="X54" i="1" s="1"/>
  <c r="Z54" i="1" s="1"/>
  <c r="E54" i="1"/>
  <c r="C54" i="1"/>
  <c r="Y53" i="1"/>
  <c r="V53" i="1"/>
  <c r="S53" i="1"/>
  <c r="P53" i="1"/>
  <c r="M53" i="1"/>
  <c r="J53" i="1"/>
  <c r="G53" i="1"/>
  <c r="X53" i="1" s="1"/>
  <c r="Z53" i="1" s="1"/>
  <c r="E53" i="1"/>
  <c r="C53" i="1"/>
  <c r="Y52" i="1"/>
  <c r="V52" i="1"/>
  <c r="S52" i="1"/>
  <c r="P52" i="1"/>
  <c r="M52" i="1"/>
  <c r="X52" i="1" s="1"/>
  <c r="Z52" i="1" s="1"/>
  <c r="J52" i="1"/>
  <c r="G52" i="1"/>
  <c r="E52" i="1"/>
  <c r="C52" i="1"/>
  <c r="Y51" i="1"/>
  <c r="V51" i="1"/>
  <c r="S51" i="1"/>
  <c r="P51" i="1"/>
  <c r="M51" i="1"/>
  <c r="J51" i="1"/>
  <c r="X51" i="1" s="1"/>
  <c r="Z51" i="1" s="1"/>
  <c r="G51" i="1"/>
  <c r="E51" i="1"/>
  <c r="C51" i="1"/>
  <c r="Y50" i="1"/>
  <c r="V50" i="1"/>
  <c r="S50" i="1"/>
  <c r="P50" i="1"/>
  <c r="M50" i="1"/>
  <c r="J50" i="1"/>
  <c r="G50" i="1"/>
  <c r="X50" i="1" s="1"/>
  <c r="Z50" i="1" s="1"/>
  <c r="E50" i="1"/>
  <c r="C50" i="1"/>
  <c r="Y49" i="1"/>
  <c r="V49" i="1"/>
  <c r="S49" i="1"/>
  <c r="P49" i="1"/>
  <c r="M49" i="1"/>
  <c r="J49" i="1"/>
  <c r="G49" i="1"/>
  <c r="X49" i="1" s="1"/>
  <c r="Z49" i="1" s="1"/>
  <c r="E49" i="1"/>
  <c r="C49" i="1"/>
  <c r="Y48" i="1"/>
  <c r="X48" i="1"/>
  <c r="Z48" i="1" s="1"/>
  <c r="V48" i="1"/>
  <c r="S48" i="1"/>
  <c r="P48" i="1"/>
  <c r="M48" i="1"/>
  <c r="J48" i="1"/>
  <c r="G48" i="1"/>
  <c r="E48" i="1"/>
  <c r="C48" i="1"/>
  <c r="Y47" i="1"/>
  <c r="V47" i="1"/>
  <c r="S47" i="1"/>
  <c r="P47" i="1"/>
  <c r="M47" i="1"/>
  <c r="J47" i="1"/>
  <c r="X47" i="1" s="1"/>
  <c r="Z47" i="1" s="1"/>
  <c r="G47" i="1"/>
  <c r="E47" i="1"/>
  <c r="C47" i="1"/>
  <c r="Y46" i="1"/>
  <c r="V46" i="1"/>
  <c r="S46" i="1"/>
  <c r="P46" i="1"/>
  <c r="M46" i="1"/>
  <c r="J46" i="1"/>
  <c r="G46" i="1"/>
  <c r="X46" i="1" s="1"/>
  <c r="Z46" i="1" s="1"/>
  <c r="E46" i="1"/>
  <c r="C46" i="1"/>
  <c r="Y45" i="1"/>
  <c r="V45" i="1"/>
  <c r="S45" i="1"/>
  <c r="P45" i="1"/>
  <c r="M45" i="1"/>
  <c r="J45" i="1"/>
  <c r="G45" i="1"/>
  <c r="X45" i="1" s="1"/>
  <c r="Z45" i="1" s="1"/>
  <c r="E45" i="1"/>
  <c r="C45" i="1"/>
  <c r="Y44" i="1"/>
  <c r="V44" i="1"/>
  <c r="S44" i="1"/>
  <c r="P44" i="1"/>
  <c r="M44" i="1"/>
  <c r="X44" i="1" s="1"/>
  <c r="Z44" i="1" s="1"/>
  <c r="J44" i="1"/>
  <c r="G44" i="1"/>
  <c r="E44" i="1"/>
  <c r="C44" i="1"/>
  <c r="Y43" i="1"/>
  <c r="V43" i="1"/>
  <c r="S43" i="1"/>
  <c r="P43" i="1"/>
  <c r="M43" i="1"/>
  <c r="J43" i="1"/>
  <c r="X43" i="1" s="1"/>
  <c r="Z43" i="1" s="1"/>
  <c r="G43" i="1"/>
  <c r="E43" i="1"/>
  <c r="C43" i="1"/>
  <c r="Y42" i="1"/>
  <c r="V42" i="1"/>
  <c r="S42" i="1"/>
  <c r="P42" i="1"/>
  <c r="M42" i="1"/>
  <c r="J42" i="1"/>
  <c r="G42" i="1"/>
  <c r="X42" i="1" s="1"/>
  <c r="Z42" i="1" s="1"/>
  <c r="E42" i="1"/>
  <c r="C42" i="1"/>
  <c r="Y41" i="1"/>
  <c r="V41" i="1"/>
  <c r="S41" i="1"/>
  <c r="P41" i="1"/>
  <c r="M41" i="1"/>
  <c r="J41" i="1"/>
  <c r="G41" i="1"/>
  <c r="X41" i="1" s="1"/>
  <c r="Z41" i="1" s="1"/>
  <c r="E41" i="1"/>
  <c r="C41" i="1"/>
  <c r="Y40" i="1"/>
  <c r="V40" i="1"/>
  <c r="S40" i="1"/>
  <c r="P40" i="1"/>
  <c r="M40" i="1"/>
  <c r="X40" i="1" s="1"/>
  <c r="Z40" i="1" s="1"/>
  <c r="J40" i="1"/>
  <c r="G40" i="1"/>
  <c r="E40" i="1"/>
  <c r="C40" i="1"/>
  <c r="Y39" i="1"/>
  <c r="V39" i="1"/>
  <c r="S39" i="1"/>
  <c r="P39" i="1"/>
  <c r="M39" i="1"/>
  <c r="J39" i="1"/>
  <c r="X39" i="1" s="1"/>
  <c r="Z39" i="1" s="1"/>
  <c r="G39" i="1"/>
  <c r="E39" i="1"/>
  <c r="C39" i="1"/>
  <c r="Y38" i="1"/>
  <c r="V38" i="1"/>
  <c r="S38" i="1"/>
  <c r="P38" i="1"/>
  <c r="M38" i="1"/>
  <c r="J38" i="1"/>
  <c r="G38" i="1"/>
  <c r="X38" i="1" s="1"/>
  <c r="Z38" i="1" s="1"/>
  <c r="E38" i="1"/>
  <c r="C38" i="1"/>
  <c r="Y37" i="1"/>
  <c r="V37" i="1"/>
  <c r="S37" i="1"/>
  <c r="P37" i="1"/>
  <c r="M37" i="1"/>
  <c r="J37" i="1"/>
  <c r="G37" i="1"/>
  <c r="X37" i="1" s="1"/>
  <c r="Z37" i="1" s="1"/>
  <c r="E37" i="1"/>
  <c r="C37" i="1"/>
  <c r="Y36" i="1"/>
  <c r="V36" i="1"/>
  <c r="S36" i="1"/>
  <c r="P36" i="1"/>
  <c r="M36" i="1"/>
  <c r="X36" i="1" s="1"/>
  <c r="Z36" i="1" s="1"/>
  <c r="J36" i="1"/>
  <c r="G36" i="1"/>
  <c r="E36" i="1"/>
  <c r="C36" i="1"/>
  <c r="Y35" i="1"/>
  <c r="V35" i="1"/>
  <c r="S35" i="1"/>
  <c r="P35" i="1"/>
  <c r="M35" i="1"/>
  <c r="J35" i="1"/>
  <c r="G35" i="1"/>
  <c r="X35" i="1" s="1"/>
  <c r="Z35" i="1" s="1"/>
  <c r="E35" i="1"/>
  <c r="C35" i="1"/>
  <c r="Y34" i="1"/>
  <c r="V34" i="1"/>
  <c r="S34" i="1"/>
  <c r="P34" i="1"/>
  <c r="M34" i="1"/>
  <c r="J34" i="1"/>
  <c r="G34" i="1"/>
  <c r="X34" i="1" s="1"/>
  <c r="Z34" i="1" s="1"/>
  <c r="E34" i="1"/>
  <c r="C34" i="1"/>
  <c r="Y33" i="1"/>
  <c r="V33" i="1"/>
  <c r="S33" i="1"/>
  <c r="P33" i="1"/>
  <c r="M33" i="1"/>
  <c r="J33" i="1"/>
  <c r="G33" i="1"/>
  <c r="X33" i="1" s="1"/>
  <c r="Z33" i="1" s="1"/>
  <c r="E33" i="1"/>
  <c r="C33" i="1"/>
  <c r="Y32" i="1"/>
  <c r="V32" i="1"/>
  <c r="S32" i="1"/>
  <c r="P32" i="1"/>
  <c r="M32" i="1"/>
  <c r="X32" i="1" s="1"/>
  <c r="Z32" i="1" s="1"/>
  <c r="J32" i="1"/>
  <c r="G32" i="1"/>
  <c r="E32" i="1"/>
  <c r="C32" i="1"/>
  <c r="Y31" i="1"/>
  <c r="V31" i="1"/>
  <c r="S31" i="1"/>
  <c r="P31" i="1"/>
  <c r="M31" i="1"/>
  <c r="J31" i="1"/>
  <c r="X31" i="1" s="1"/>
  <c r="Z31" i="1" s="1"/>
  <c r="G31" i="1"/>
  <c r="E31" i="1"/>
  <c r="C31" i="1"/>
  <c r="Y30" i="1"/>
  <c r="V30" i="1"/>
  <c r="S30" i="1"/>
  <c r="P30" i="1"/>
  <c r="M30" i="1"/>
  <c r="J30" i="1"/>
  <c r="G30" i="1"/>
  <c r="X30" i="1" s="1"/>
  <c r="Z30" i="1" s="1"/>
  <c r="E30" i="1"/>
  <c r="C30" i="1"/>
  <c r="Y29" i="1"/>
  <c r="V29" i="1"/>
  <c r="S29" i="1"/>
  <c r="P29" i="1"/>
  <c r="M29" i="1"/>
  <c r="J29" i="1"/>
  <c r="G29" i="1"/>
  <c r="X29" i="1" s="1"/>
  <c r="Z29" i="1" s="1"/>
  <c r="E29" i="1"/>
  <c r="C29" i="1"/>
  <c r="Y28" i="1"/>
  <c r="V28" i="1"/>
  <c r="S28" i="1"/>
  <c r="P28" i="1"/>
  <c r="M28" i="1"/>
  <c r="X28" i="1" s="1"/>
  <c r="Z28" i="1" s="1"/>
  <c r="J28" i="1"/>
  <c r="G28" i="1"/>
  <c r="E28" i="1"/>
  <c r="C28" i="1"/>
  <c r="Y27" i="1"/>
  <c r="V27" i="1"/>
  <c r="S27" i="1"/>
  <c r="P27" i="1"/>
  <c r="M27" i="1"/>
  <c r="J27" i="1"/>
  <c r="G27" i="1"/>
  <c r="X27" i="1" s="1"/>
  <c r="Z27" i="1" s="1"/>
  <c r="E27" i="1"/>
  <c r="C27" i="1"/>
  <c r="Y26" i="1"/>
  <c r="V26" i="1"/>
  <c r="S26" i="1"/>
  <c r="P26" i="1"/>
  <c r="M26" i="1"/>
  <c r="J26" i="1"/>
  <c r="G26" i="1"/>
  <c r="X26" i="1" s="1"/>
  <c r="Z26" i="1" s="1"/>
  <c r="E26" i="1"/>
  <c r="C26" i="1"/>
  <c r="Y25" i="1"/>
  <c r="V25" i="1"/>
  <c r="S25" i="1"/>
  <c r="P25" i="1"/>
  <c r="M25" i="1"/>
  <c r="J25" i="1"/>
  <c r="G25" i="1"/>
  <c r="X25" i="1" s="1"/>
  <c r="Z25" i="1" s="1"/>
  <c r="E25" i="1"/>
  <c r="C25" i="1"/>
  <c r="Y24" i="1"/>
  <c r="V24" i="1"/>
  <c r="S24" i="1"/>
  <c r="P24" i="1"/>
  <c r="M24" i="1"/>
  <c r="X24" i="1" s="1"/>
  <c r="Z24" i="1" s="1"/>
  <c r="J24" i="1"/>
  <c r="G24" i="1"/>
  <c r="E24" i="1"/>
  <c r="C24" i="1"/>
  <c r="Y23" i="1"/>
  <c r="V23" i="1"/>
  <c r="S23" i="1"/>
  <c r="P23" i="1"/>
  <c r="M23" i="1"/>
  <c r="J23" i="1"/>
  <c r="G23" i="1"/>
  <c r="X23" i="1" s="1"/>
  <c r="Z23" i="1" s="1"/>
  <c r="E23" i="1"/>
  <c r="C23" i="1"/>
  <c r="Y22" i="1"/>
  <c r="V22" i="1"/>
  <c r="S22" i="1"/>
  <c r="P22" i="1"/>
  <c r="M22" i="1"/>
  <c r="J22" i="1"/>
  <c r="G22" i="1"/>
  <c r="X22" i="1" s="1"/>
  <c r="Z22" i="1" s="1"/>
  <c r="E22" i="1"/>
  <c r="C22" i="1"/>
  <c r="Y21" i="1"/>
  <c r="V21" i="1"/>
  <c r="S21" i="1"/>
  <c r="P21" i="1"/>
  <c r="M21" i="1"/>
  <c r="J21" i="1"/>
  <c r="G21" i="1"/>
  <c r="X21" i="1" s="1"/>
  <c r="Z21" i="1" s="1"/>
  <c r="E21" i="1"/>
  <c r="C21" i="1"/>
  <c r="Y20" i="1"/>
  <c r="V20" i="1"/>
  <c r="S20" i="1"/>
  <c r="P20" i="1"/>
  <c r="M20" i="1"/>
  <c r="X20" i="1" s="1"/>
  <c r="Z20" i="1" s="1"/>
  <c r="J20" i="1"/>
  <c r="G20" i="1"/>
  <c r="E20" i="1"/>
  <c r="C20" i="1"/>
  <c r="Y19" i="1"/>
  <c r="V19" i="1"/>
  <c r="S19" i="1"/>
  <c r="P19" i="1"/>
  <c r="M19" i="1"/>
  <c r="J19" i="1"/>
  <c r="X19" i="1" s="1"/>
  <c r="Z19" i="1" s="1"/>
  <c r="G19" i="1"/>
  <c r="E19" i="1"/>
  <c r="C19" i="1"/>
  <c r="Y18" i="1"/>
  <c r="V18" i="1"/>
  <c r="S18" i="1"/>
  <c r="P18" i="1"/>
  <c r="M18" i="1"/>
  <c r="J18" i="1"/>
  <c r="G18" i="1"/>
  <c r="X18" i="1" s="1"/>
  <c r="Z18" i="1" s="1"/>
  <c r="E18" i="1"/>
  <c r="C18" i="1"/>
  <c r="Y17" i="1"/>
  <c r="V17" i="1"/>
  <c r="S17" i="1"/>
  <c r="P17" i="1"/>
  <c r="M17" i="1"/>
  <c r="J17" i="1"/>
  <c r="G17" i="1"/>
  <c r="X17" i="1" s="1"/>
  <c r="Z17" i="1" s="1"/>
  <c r="E17" i="1"/>
  <c r="C17" i="1"/>
  <c r="Y16" i="1"/>
  <c r="V16" i="1"/>
  <c r="S16" i="1"/>
  <c r="P16" i="1"/>
  <c r="M16" i="1"/>
  <c r="X16" i="1" s="1"/>
  <c r="Z16" i="1" s="1"/>
  <c r="J16" i="1"/>
  <c r="G16" i="1"/>
  <c r="E16" i="1"/>
  <c r="C16" i="1"/>
  <c r="Y15" i="1"/>
  <c r="V15" i="1"/>
  <c r="S15" i="1"/>
  <c r="P15" i="1"/>
  <c r="M15" i="1"/>
  <c r="J15" i="1"/>
  <c r="X15" i="1" s="1"/>
  <c r="Z15" i="1" s="1"/>
  <c r="G15" i="1"/>
  <c r="E15" i="1"/>
  <c r="C15" i="1"/>
  <c r="Y14" i="1"/>
  <c r="V14" i="1"/>
  <c r="S14" i="1"/>
  <c r="P14" i="1"/>
  <c r="M14" i="1"/>
  <c r="J14" i="1"/>
  <c r="G14" i="1"/>
  <c r="X14" i="1" s="1"/>
  <c r="Z14" i="1" s="1"/>
  <c r="E14" i="1"/>
  <c r="C14" i="1"/>
  <c r="Y13" i="1"/>
  <c r="V13" i="1"/>
  <c r="S13" i="1"/>
  <c r="P13" i="1"/>
  <c r="M13" i="1"/>
  <c r="J13" i="1"/>
  <c r="G13" i="1"/>
  <c r="X13" i="1" s="1"/>
  <c r="Z13" i="1" s="1"/>
  <c r="E13" i="1"/>
  <c r="C13" i="1"/>
  <c r="Y12" i="1"/>
  <c r="V12" i="1"/>
  <c r="S12" i="1"/>
  <c r="P12" i="1"/>
  <c r="M12" i="1"/>
  <c r="X12" i="1" s="1"/>
  <c r="Z12" i="1" s="1"/>
  <c r="J12" i="1"/>
  <c r="G12" i="1"/>
  <c r="E12" i="1"/>
  <c r="C12" i="1"/>
  <c r="Y11" i="1"/>
  <c r="V11" i="1"/>
  <c r="S11" i="1"/>
  <c r="P11" i="1"/>
  <c r="M11" i="1"/>
  <c r="J11" i="1"/>
  <c r="X11" i="1" s="1"/>
  <c r="Z11" i="1" s="1"/>
  <c r="G11" i="1"/>
  <c r="E11" i="1"/>
  <c r="C11" i="1"/>
  <c r="Y10" i="1"/>
  <c r="V10" i="1"/>
  <c r="S10" i="1"/>
  <c r="P10" i="1"/>
  <c r="M10" i="1"/>
  <c r="J10" i="1"/>
  <c r="G10" i="1"/>
  <c r="X10" i="1" s="1"/>
  <c r="Z10" i="1" s="1"/>
  <c r="E10" i="1"/>
  <c r="C10" i="1"/>
  <c r="Y9" i="1"/>
  <c r="V9" i="1"/>
  <c r="S9" i="1"/>
  <c r="P9" i="1"/>
  <c r="M9" i="1"/>
  <c r="J9" i="1"/>
  <c r="G9" i="1"/>
  <c r="X9" i="1" s="1"/>
  <c r="Z9" i="1" s="1"/>
  <c r="E9" i="1"/>
  <c r="C9" i="1"/>
  <c r="Y8" i="1"/>
  <c r="V8" i="1"/>
  <c r="S8" i="1"/>
  <c r="P8" i="1"/>
  <c r="M8" i="1"/>
  <c r="X8" i="1" s="1"/>
  <c r="Z8" i="1" s="1"/>
  <c r="J8" i="1"/>
  <c r="G8" i="1"/>
  <c r="E8" i="1"/>
  <c r="C8" i="1"/>
  <c r="Y7" i="1"/>
  <c r="V7" i="1"/>
  <c r="S7" i="1"/>
  <c r="P7" i="1"/>
  <c r="M7" i="1"/>
  <c r="J7" i="1"/>
  <c r="X7" i="1" s="1"/>
  <c r="Z7" i="1" s="1"/>
  <c r="G7" i="1"/>
  <c r="E7" i="1"/>
  <c r="C7" i="1"/>
</calcChain>
</file>

<file path=xl/sharedStrings.xml><?xml version="1.0" encoding="utf-8"?>
<sst xmlns="http://schemas.openxmlformats.org/spreadsheetml/2006/main" count="119" uniqueCount="119">
  <si>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</si>
  <si>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</si>
  <si>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</si>
  <si>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</si>
  <si>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</si>
  <si>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</si>
  <si>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Veendam</t>
  </si>
  <si>
    <t>Bonus deelname Veendam</t>
  </si>
  <si>
    <t>Bonus FinaleDelfzijl</t>
  </si>
  <si>
    <t>Finsterwolde</t>
  </si>
  <si>
    <t>Bonus deelname Finsterwolde1</t>
  </si>
  <si>
    <t>Bonus Finale Finsterwolde</t>
  </si>
  <si>
    <t xml:space="preserve">Midwolda </t>
  </si>
  <si>
    <t xml:space="preserve">Bonus deelname Midwolda </t>
  </si>
  <si>
    <t xml:space="preserve">Bonus Finale Midwolda </t>
  </si>
  <si>
    <t>Woldendorp 2020</t>
  </si>
  <si>
    <t xml:space="preserve">Bonus deelname Woldendorp </t>
  </si>
  <si>
    <t xml:space="preserve">Bonus Finale Woldendorp </t>
  </si>
  <si>
    <t xml:space="preserve">Winschoten </t>
  </si>
  <si>
    <t>Bonus deelname Winschoten</t>
  </si>
  <si>
    <t xml:space="preserve">Bonus Finale Winschoten </t>
  </si>
  <si>
    <t xml:space="preserve">Delfzijl </t>
  </si>
  <si>
    <t xml:space="preserve">Bonus deelname Delfzijl </t>
  </si>
  <si>
    <t xml:space="preserve">Bonus FinaleDelfzijl </t>
  </si>
  <si>
    <t>Totaal</t>
  </si>
  <si>
    <t>ROOD = DEGRADATIE</t>
  </si>
  <si>
    <t>BLAAUW = PROMOTIE IN FINALE</t>
  </si>
  <si>
    <t>GROEP B</t>
  </si>
  <si>
    <t>Mehmet Apaydin</t>
  </si>
  <si>
    <t>Peter Keizer</t>
  </si>
  <si>
    <t xml:space="preserve">Jan Poot   </t>
  </si>
  <si>
    <t xml:space="preserve">Jan Post   </t>
  </si>
  <si>
    <t>Fred Maas</t>
  </si>
  <si>
    <t>Roelie Dorenbos</t>
  </si>
  <si>
    <t xml:space="preserve">Jans Kinds   </t>
  </si>
  <si>
    <t>Pieter van der Poel</t>
  </si>
  <si>
    <t xml:space="preserve">Hindrik Schuur   </t>
  </si>
  <si>
    <t>Johan Ackermann</t>
  </si>
  <si>
    <t>Siep Ziesling</t>
  </si>
  <si>
    <t xml:space="preserve">Bernard Bos   </t>
  </si>
  <si>
    <t>Roy Kerbof</t>
  </si>
  <si>
    <t>Ronald Elings</t>
  </si>
  <si>
    <t xml:space="preserve">Ron Eissen   </t>
  </si>
  <si>
    <t>Cees Doornbos</t>
  </si>
  <si>
    <t xml:space="preserve">Jan Hadderingh  </t>
  </si>
  <si>
    <t xml:space="preserve">Reint Loer   </t>
  </si>
  <si>
    <t>Jan Tepper</t>
  </si>
  <si>
    <t xml:space="preserve">Joop Beugels   </t>
  </si>
  <si>
    <t>Reint Boltendal</t>
  </si>
  <si>
    <t>Daniél Kerbof</t>
  </si>
  <si>
    <t>Eppo Loer</t>
  </si>
  <si>
    <t xml:space="preserve">Harm Jan Speelman   </t>
  </si>
  <si>
    <t>Feike Moerman</t>
  </si>
  <si>
    <t>Ella Hilbolling</t>
  </si>
  <si>
    <t>Bas Mulder</t>
  </si>
  <si>
    <t>Jan Weerts</t>
  </si>
  <si>
    <t>Albert Koehoorn</t>
  </si>
  <si>
    <t>Jan Efdee</t>
  </si>
  <si>
    <t>Marewan Ali</t>
  </si>
  <si>
    <t>Wijnold Broekema</t>
  </si>
  <si>
    <t>Brian Reiners</t>
  </si>
  <si>
    <t>Dennis Lengton</t>
  </si>
  <si>
    <t>Andre Rossien</t>
  </si>
  <si>
    <t>Maarten Grooters</t>
  </si>
  <si>
    <t>Eefke Rops</t>
  </si>
  <si>
    <t>Jan Boltjes</t>
  </si>
  <si>
    <t xml:space="preserve">Robert Blouw   </t>
  </si>
  <si>
    <t>Hendricus Folgers</t>
  </si>
  <si>
    <t>Eisse Bolt</t>
  </si>
  <si>
    <t>Jan Schikker</t>
  </si>
  <si>
    <t>Jack van de Rijst</t>
  </si>
  <si>
    <t xml:space="preserve">Ronnie Berg   </t>
  </si>
  <si>
    <t>Cor Zeeman</t>
  </si>
  <si>
    <t xml:space="preserve">Patrick Smid   </t>
  </si>
  <si>
    <t>Albert Dijkema</t>
  </si>
  <si>
    <t>Rick Tuin</t>
  </si>
  <si>
    <t>Bennie de Ruiter</t>
  </si>
  <si>
    <t>Roy Ziesling</t>
  </si>
  <si>
    <t>Ina Blaauw</t>
  </si>
  <si>
    <t>Barry Verstegen</t>
  </si>
  <si>
    <t>Adam van Dijk</t>
  </si>
  <si>
    <t>Evert Bos</t>
  </si>
  <si>
    <t>Okke Kluiter</t>
  </si>
  <si>
    <t>Theis Siaila</t>
  </si>
  <si>
    <t>Bert Pakes</t>
  </si>
  <si>
    <t xml:space="preserve">Derk Nieuwenhuis   </t>
  </si>
  <si>
    <t>Erwin Hopman</t>
  </si>
  <si>
    <t>Harry Bos</t>
  </si>
  <si>
    <t>Wim Krekel</t>
  </si>
  <si>
    <t>Gerrie Drenth</t>
  </si>
  <si>
    <t>Ad Holleman</t>
  </si>
  <si>
    <t>Elzo Lubbers</t>
  </si>
  <si>
    <t>Wim Blaauw</t>
  </si>
  <si>
    <t>Eltjo Bos</t>
  </si>
  <si>
    <t xml:space="preserve">Alex Watermulder   </t>
  </si>
  <si>
    <t>Piet Bouwman</t>
  </si>
  <si>
    <t>Elzo Dijk</t>
  </si>
  <si>
    <t xml:space="preserve">Eppo Siemens   </t>
  </si>
  <si>
    <t>Franka Baaré</t>
  </si>
  <si>
    <t>Siep Mellema</t>
  </si>
  <si>
    <t xml:space="preserve">Robert Boer   </t>
  </si>
  <si>
    <t>Marinus Tapilatu</t>
  </si>
  <si>
    <t>Martin Meerstra</t>
  </si>
  <si>
    <t>Marcel Leeraar</t>
  </si>
  <si>
    <t>Stan van Leuven</t>
  </si>
  <si>
    <t xml:space="preserve">Tally Siemens   </t>
  </si>
  <si>
    <t>Martien Backer</t>
  </si>
  <si>
    <t>Edwin Hopman</t>
  </si>
  <si>
    <t>Frans de Groot</t>
  </si>
  <si>
    <t>Richte Westman</t>
  </si>
  <si>
    <t>Geert Jager</t>
  </si>
  <si>
    <t>Johnny Siaila</t>
  </si>
  <si>
    <t>Caren Eling</t>
  </si>
  <si>
    <t>Ilhan Apaydin</t>
  </si>
  <si>
    <t>Jan Goossens</t>
  </si>
  <si>
    <t>Jan "lange"Bos</t>
  </si>
  <si>
    <t>Ramön Cerfontain</t>
  </si>
  <si>
    <t>Shamir Medero</t>
  </si>
  <si>
    <t>Eind stand Masters Driebanden Toernooien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</si>
</sst>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1" fontId="3" fillId="0" borderId="3" xfId="0" applyNumberFormat="1" applyFont="1" applyBorder="1" applyAlignment="1">
      <alignment horizontal="center" vertical="top" textRotation="180"/>
    </xf>
    <xf numFmtId="0" fontId="1" fillId="0" borderId="3" xfId="0" applyFont="1" applyBorder="1" applyAlignment="1">
      <alignment horizontal="center" vertical="top" textRotation="180"/>
    </xf>
    <xf numFmtId="0" fontId="4" fillId="2" borderId="4" xfId="0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0" fontId="7" fillId="0" borderId="7" xfId="0" applyFont="1" applyBorder="1" applyAlignment="1">
      <alignment horizontal="center" textRotation="90"/>
    </xf>
    <xf numFmtId="1" fontId="3" fillId="0" borderId="6" xfId="0" applyNumberFormat="1" applyFont="1" applyBorder="1" applyAlignment="1">
      <alignment horizontal="center" vertical="top" textRotation="180"/>
    </xf>
    <xf numFmtId="0" fontId="1" fillId="0" borderId="6" xfId="0" applyFont="1" applyBorder="1" applyAlignment="1">
      <alignment horizontal="center" vertical="top" textRotation="180"/>
    </xf>
    <xf numFmtId="0" fontId="4" fillId="3" borderId="8" xfId="0" applyFont="1" applyFill="1" applyBorder="1" applyAlignment="1">
      <alignment horizontal="center"/>
    </xf>
    <xf numFmtId="164" fontId="5" fillId="0" borderId="8" xfId="0" applyNumberFormat="1" applyFont="1" applyBorder="1" applyAlignment="1">
      <alignment horizontal="center" textRotation="90"/>
    </xf>
    <xf numFmtId="0" fontId="5" fillId="0" borderId="8" xfId="0" applyFont="1" applyBorder="1" applyAlignment="1">
      <alignment horizontal="center" textRotation="90"/>
    </xf>
    <xf numFmtId="0" fontId="5" fillId="0" borderId="9" xfId="0" applyFont="1" applyBorder="1" applyAlignment="1">
      <alignment horizontal="center" textRotation="90"/>
    </xf>
    <xf numFmtId="0" fontId="6" fillId="0" borderId="9" xfId="0" applyFont="1" applyBorder="1" applyAlignment="1">
      <alignment horizontal="center" textRotation="90"/>
    </xf>
    <xf numFmtId="0" fontId="7" fillId="0" borderId="10" xfId="0" applyFont="1" applyBorder="1" applyAlignment="1">
      <alignment horizontal="center" textRotation="90"/>
    </xf>
    <xf numFmtId="0" fontId="4" fillId="4" borderId="8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164" fontId="5" fillId="0" borderId="11" xfId="0" applyNumberFormat="1" applyFont="1" applyBorder="1" applyAlignment="1">
      <alignment horizontal="center" textRotation="90"/>
    </xf>
    <xf numFmtId="0" fontId="5" fillId="0" borderId="11" xfId="0" applyFont="1" applyBorder="1" applyAlignment="1">
      <alignment horizontal="center" textRotation="90"/>
    </xf>
    <xf numFmtId="0" fontId="7" fillId="0" borderId="13" xfId="0" applyFont="1" applyBorder="1" applyAlignment="1">
      <alignment horizontal="center" textRotation="90"/>
    </xf>
    <xf numFmtId="1" fontId="3" fillId="0" borderId="5" xfId="0" applyNumberFormat="1" applyFont="1" applyBorder="1" applyAlignment="1">
      <alignment horizontal="center" vertical="top" textRotation="180"/>
    </xf>
    <xf numFmtId="0" fontId="1" fillId="0" borderId="5" xfId="0" applyFont="1" applyBorder="1" applyAlignment="1">
      <alignment horizontal="center" vertical="top" textRotation="180"/>
    </xf>
    <xf numFmtId="0" fontId="6" fillId="0" borderId="14" xfId="0" applyFont="1" applyBorder="1"/>
    <xf numFmtId="0" fontId="10" fillId="5" borderId="9" xfId="0" applyFont="1" applyFill="1" applyBorder="1" applyProtection="1">
      <protection locked="0"/>
    </xf>
    <xf numFmtId="164" fontId="10" fillId="0" borderId="9" xfId="0" applyNumberFormat="1" applyFont="1" applyBorder="1" applyAlignment="1">
      <alignment horizontal="center"/>
    </xf>
    <xf numFmtId="1" fontId="10" fillId="0" borderId="9" xfId="0" applyNumberFormat="1" applyFont="1" applyBorder="1" applyAlignment="1" applyProtection="1">
      <alignment horizontal="center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/>
    </xf>
    <xf numFmtId="0" fontId="10" fillId="0" borderId="15" xfId="0" applyFont="1" applyBorder="1" applyAlignment="1" applyProtection="1">
      <alignment horizontal="center"/>
      <protection locked="0"/>
    </xf>
    <xf numFmtId="0" fontId="6" fillId="0" borderId="16" xfId="0" applyFont="1" applyBorder="1" applyAlignment="1">
      <alignment horizontal="center"/>
    </xf>
    <xf numFmtId="0" fontId="10" fillId="5" borderId="9" xfId="0" applyFont="1" applyFill="1" applyBorder="1" applyAlignment="1" applyProtection="1">
      <alignment horizontal="center"/>
      <protection locked="0"/>
    </xf>
    <xf numFmtId="0" fontId="6" fillId="0" borderId="14" xfId="0" applyFont="1" applyBorder="1" applyAlignment="1">
      <alignment horizontal="center"/>
    </xf>
    <xf numFmtId="1" fontId="1" fillId="0" borderId="9" xfId="0" applyNumberFormat="1" applyFont="1" applyBorder="1"/>
    <xf numFmtId="0" fontId="6" fillId="0" borderId="13" xfId="0" applyFont="1" applyBorder="1"/>
    <xf numFmtId="0" fontId="10" fillId="5" borderId="9" xfId="0" applyFont="1" applyFill="1" applyBorder="1" applyAlignment="1" applyProtection="1">
      <alignment horizontal="left"/>
      <protection locked="0"/>
    </xf>
    <xf numFmtId="0" fontId="6" fillId="0" borderId="4" xfId="0" applyFont="1" applyBorder="1"/>
    <xf numFmtId="0" fontId="6" fillId="0" borderId="8" xfId="0" applyFont="1" applyBorder="1"/>
    <xf numFmtId="0" fontId="10" fillId="5" borderId="9" xfId="0" applyFont="1" applyFill="1" applyBorder="1" applyAlignment="1" applyProtection="1">
      <alignment horizontal="left" vertical="center"/>
      <protection locked="0"/>
    </xf>
    <xf numFmtId="0" fontId="10" fillId="6" borderId="9" xfId="0" applyFont="1" applyFill="1" applyBorder="1" applyAlignment="1" applyProtection="1">
      <alignment horizontal="center"/>
      <protection locked="0"/>
    </xf>
    <xf numFmtId="0" fontId="10" fillId="7" borderId="15" xfId="0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Protection="1">
      <protection locked="0"/>
    </xf>
    <xf numFmtId="0" fontId="10" fillId="0" borderId="9" xfId="0" applyFont="1" applyBorder="1" applyProtection="1">
      <protection locked="0"/>
    </xf>
    <xf numFmtId="0" fontId="10" fillId="0" borderId="0" xfId="0" applyFont="1" applyProtection="1">
      <protection locked="0"/>
    </xf>
    <xf numFmtId="0" fontId="6" fillId="5" borderId="9" xfId="0" applyFont="1" applyFill="1" applyBorder="1" applyProtection="1">
      <protection locked="0"/>
    </xf>
    <xf numFmtId="0" fontId="6" fillId="5" borderId="9" xfId="0" applyFont="1" applyFill="1" applyBorder="1" applyAlignment="1" applyProtection="1">
      <alignment horizontal="left"/>
      <protection locked="0"/>
    </xf>
    <xf numFmtId="0" fontId="1" fillId="0" borderId="9" xfId="0" applyFont="1" applyBorder="1" applyProtection="1">
      <protection locked="0"/>
    </xf>
    <xf numFmtId="0" fontId="10" fillId="5" borderId="15" xfId="0" applyFont="1" applyFill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</cellXfs>
  <cellStyles count="1">
    <cellStyle name="Standaard" xfId="0" builtinId="0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38b57e6c564e81/Bureaublad/Libre%20OOst%20Groningen/start%20toernooien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e A Klasse"/>
      <sheetName val="Libre B KLasse"/>
      <sheetName val="Driebanden A Klasse"/>
      <sheetName val="Driebanden B KLasse  "/>
      <sheetName val="Tabelen masters"/>
    </sheetNames>
    <sheetDataSet>
      <sheetData sheetId="0"/>
      <sheetData sheetId="1"/>
      <sheetData sheetId="2"/>
      <sheetData sheetId="3"/>
      <sheetData sheetId="4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581E-A537-4A66-97F3-19F91AEF641F}">
  <sheetPr>
    <pageSetUpPr fitToPage="1"/>
  </sheetPr>
  <dimension ref="A1:Z96"/>
  <sheetViews>
    <sheetView tabSelected="1" workbookViewId="0">
      <selection activeCell="P8" sqref="P8"/>
    </sheetView>
  </sheetViews>
  <sheetFormatPr defaultRowHeight="15" x14ac:dyDescent="0.25"/>
  <cols>
    <col min="1" max="1" width="4.7109375" customWidth="1"/>
    <col min="2" max="2" width="20.28515625" customWidth="1"/>
    <col min="3" max="3" width="7" customWidth="1"/>
    <col min="4" max="4" width="3.28515625" bestFit="1" customWidth="1"/>
    <col min="5" max="5" width="5.42578125" bestFit="1" customWidth="1"/>
    <col min="6" max="6" width="4" bestFit="1" customWidth="1"/>
    <col min="7" max="7" width="4.5703125" customWidth="1"/>
    <col min="8" max="8" width="3.140625" bestFit="1" customWidth="1"/>
    <col min="9" max="11" width="3.140625" hidden="1" customWidth="1"/>
    <col min="12" max="12" width="5" customWidth="1"/>
    <col min="13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2" width="3.140625" bestFit="1" customWidth="1"/>
    <col min="23" max="23" width="2.85546875" customWidth="1"/>
    <col min="24" max="24" width="9.140625" customWidth="1"/>
    <col min="25" max="25" width="5.42578125" customWidth="1"/>
    <col min="26" max="26" width="5.85546875" customWidth="1"/>
  </cols>
  <sheetData>
    <row r="1" spans="1:26" ht="30" thickBot="1" x14ac:dyDescent="0.45">
      <c r="A1" s="1" t="s">
        <v>118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 t="s">
        <v>0</v>
      </c>
      <c r="Z1" s="4" t="s">
        <v>1</v>
      </c>
    </row>
    <row r="2" spans="1:26" x14ac:dyDescent="0.25">
      <c r="A2" s="5" t="s">
        <v>2</v>
      </c>
      <c r="B2" s="5"/>
      <c r="C2" s="6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8" t="s">
        <v>21</v>
      </c>
      <c r="V2" s="9" t="s">
        <v>22</v>
      </c>
      <c r="W2" s="9" t="s">
        <v>23</v>
      </c>
      <c r="X2" s="11" t="s">
        <v>24</v>
      </c>
      <c r="Y2" s="12"/>
      <c r="Z2" s="13"/>
    </row>
    <row r="3" spans="1:26" x14ac:dyDescent="0.25">
      <c r="A3" s="14" t="s">
        <v>25</v>
      </c>
      <c r="B3" s="14"/>
      <c r="C3" s="15"/>
      <c r="D3" s="16"/>
      <c r="E3" s="16"/>
      <c r="F3" s="17"/>
      <c r="G3" s="18"/>
      <c r="H3" s="18"/>
      <c r="I3" s="10"/>
      <c r="J3" s="10"/>
      <c r="K3" s="10"/>
      <c r="L3" s="10"/>
      <c r="M3" s="10"/>
      <c r="N3" s="18"/>
      <c r="O3" s="18"/>
      <c r="P3" s="18"/>
      <c r="Q3" s="18"/>
      <c r="R3" s="18"/>
      <c r="S3" s="18"/>
      <c r="T3" s="18"/>
      <c r="U3" s="17"/>
      <c r="V3" s="18"/>
      <c r="W3" s="18"/>
      <c r="X3" s="19"/>
      <c r="Y3" s="12"/>
      <c r="Z3" s="13"/>
    </row>
    <row r="4" spans="1:26" x14ac:dyDescent="0.25">
      <c r="A4" s="20" t="s">
        <v>26</v>
      </c>
      <c r="B4" s="20"/>
      <c r="C4" s="15"/>
      <c r="D4" s="16"/>
      <c r="E4" s="16"/>
      <c r="F4" s="17"/>
      <c r="G4" s="18"/>
      <c r="H4" s="18"/>
      <c r="I4" s="10"/>
      <c r="J4" s="10"/>
      <c r="K4" s="10"/>
      <c r="L4" s="10"/>
      <c r="M4" s="10"/>
      <c r="N4" s="18"/>
      <c r="O4" s="18"/>
      <c r="P4" s="18"/>
      <c r="Q4" s="18"/>
      <c r="R4" s="18"/>
      <c r="S4" s="18"/>
      <c r="T4" s="18"/>
      <c r="U4" s="17"/>
      <c r="V4" s="18"/>
      <c r="W4" s="18"/>
      <c r="X4" s="19"/>
      <c r="Y4" s="12"/>
      <c r="Z4" s="13"/>
    </row>
    <row r="5" spans="1:26" ht="45" x14ac:dyDescent="0.6">
      <c r="A5" s="21">
        <v>2022</v>
      </c>
      <c r="B5" s="21"/>
      <c r="C5" s="15"/>
      <c r="D5" s="16"/>
      <c r="E5" s="16"/>
      <c r="F5" s="17"/>
      <c r="G5" s="18"/>
      <c r="H5" s="18"/>
      <c r="I5" s="10"/>
      <c r="J5" s="10"/>
      <c r="K5" s="10"/>
      <c r="L5" s="10"/>
      <c r="M5" s="10"/>
      <c r="N5" s="18"/>
      <c r="O5" s="18"/>
      <c r="P5" s="18"/>
      <c r="Q5" s="18"/>
      <c r="R5" s="18"/>
      <c r="S5" s="18"/>
      <c r="T5" s="18"/>
      <c r="U5" s="17"/>
      <c r="V5" s="18"/>
      <c r="W5" s="18"/>
      <c r="X5" s="19"/>
      <c r="Y5" s="12"/>
      <c r="Z5" s="13"/>
    </row>
    <row r="6" spans="1:26" ht="26.25" x14ac:dyDescent="0.4">
      <c r="A6" s="22" t="s">
        <v>27</v>
      </c>
      <c r="B6" s="22"/>
      <c r="C6" s="23"/>
      <c r="D6" s="24"/>
      <c r="E6" s="16"/>
      <c r="F6" s="17"/>
      <c r="G6" s="18"/>
      <c r="H6" s="18"/>
      <c r="I6" s="9"/>
      <c r="J6" s="9"/>
      <c r="K6" s="9"/>
      <c r="L6" s="9"/>
      <c r="M6" s="9"/>
      <c r="N6" s="18"/>
      <c r="O6" s="18"/>
      <c r="P6" s="18"/>
      <c r="Q6" s="18"/>
      <c r="R6" s="18"/>
      <c r="S6" s="18"/>
      <c r="T6" s="18"/>
      <c r="U6" s="17"/>
      <c r="V6" s="18"/>
      <c r="W6" s="18"/>
      <c r="X6" s="25"/>
      <c r="Y6" s="26"/>
      <c r="Z6" s="27"/>
    </row>
    <row r="7" spans="1:26" x14ac:dyDescent="0.25">
      <c r="A7" s="28">
        <v>1</v>
      </c>
      <c r="B7" s="29" t="s">
        <v>28</v>
      </c>
      <c r="C7" s="30">
        <f>VLOOKUP(D7,'[1]Tabelen masters'!I$6:J250,2,FALSE)</f>
        <v>0.45</v>
      </c>
      <c r="D7" s="31">
        <v>13</v>
      </c>
      <c r="E7" s="30">
        <f>D7/30</f>
        <v>0.43333333333333335</v>
      </c>
      <c r="F7" s="32">
        <v>122</v>
      </c>
      <c r="G7" s="33">
        <f>IF(F7&lt;=1," ",10)</f>
        <v>10</v>
      </c>
      <c r="H7" s="34">
        <v>30</v>
      </c>
      <c r="I7" s="32"/>
      <c r="J7" s="35" t="str">
        <f>IF(I7&lt;=1," ",10)</f>
        <v xml:space="preserve"> </v>
      </c>
      <c r="K7" s="32"/>
      <c r="L7" s="32">
        <v>0</v>
      </c>
      <c r="M7" s="33" t="str">
        <f>IF(L7&lt;=1," ",10)</f>
        <v xml:space="preserve"> </v>
      </c>
      <c r="N7" s="36"/>
      <c r="O7" s="32">
        <v>145</v>
      </c>
      <c r="P7" s="33">
        <f>IF(O7&lt;=1," ",10)</f>
        <v>10</v>
      </c>
      <c r="Q7" s="36">
        <v>28</v>
      </c>
      <c r="R7" s="32">
        <v>116</v>
      </c>
      <c r="S7" s="33">
        <f>IF(R7&lt;=1," ",10)</f>
        <v>10</v>
      </c>
      <c r="T7" s="36">
        <v>26</v>
      </c>
      <c r="U7" s="32">
        <v>121</v>
      </c>
      <c r="V7" s="33">
        <f>IF(U7&lt;=1," ",10)</f>
        <v>10</v>
      </c>
      <c r="W7" s="36"/>
      <c r="X7" s="37">
        <f>SUM(F7:W7)</f>
        <v>628</v>
      </c>
      <c r="Y7" s="38">
        <f>MIN(F7,I7,L7,O7,R7,U7)</f>
        <v>0</v>
      </c>
      <c r="Z7" s="38">
        <f>SUM(X7-Y7)</f>
        <v>628</v>
      </c>
    </row>
    <row r="8" spans="1:26" x14ac:dyDescent="0.25">
      <c r="A8" s="39">
        <v>2</v>
      </c>
      <c r="B8" s="29" t="s">
        <v>29</v>
      </c>
      <c r="C8" s="30">
        <f>VLOOKUP(D8,'[1]Tabelen masters'!I$6:J183,2,FALSE)</f>
        <v>0.45</v>
      </c>
      <c r="D8" s="31">
        <v>13</v>
      </c>
      <c r="E8" s="30">
        <f>D8/30</f>
        <v>0.43333333333333335</v>
      </c>
      <c r="F8" s="32">
        <v>118</v>
      </c>
      <c r="G8" s="33">
        <f>IF(F8&lt;=1," ",10)</f>
        <v>10</v>
      </c>
      <c r="H8" s="34"/>
      <c r="I8" s="32"/>
      <c r="J8" s="35" t="str">
        <f>IF(I8&lt;=1," ",10)</f>
        <v xml:space="preserve"> </v>
      </c>
      <c r="K8" s="32"/>
      <c r="L8" s="32">
        <v>118</v>
      </c>
      <c r="M8" s="33">
        <f>IF(L8&lt;=1," ",10)</f>
        <v>10</v>
      </c>
      <c r="N8" s="36"/>
      <c r="O8" s="32">
        <v>90</v>
      </c>
      <c r="P8" s="33">
        <f>IF(O8&lt;=1," ",10)</f>
        <v>10</v>
      </c>
      <c r="Q8" s="36"/>
      <c r="R8" s="32">
        <v>118</v>
      </c>
      <c r="S8" s="33">
        <f>IF(R8&lt;=1," ",10)</f>
        <v>10</v>
      </c>
      <c r="T8" s="36">
        <v>30</v>
      </c>
      <c r="U8" s="32">
        <v>159</v>
      </c>
      <c r="V8" s="33">
        <f>IF(U8&lt;=1," ",10)</f>
        <v>10</v>
      </c>
      <c r="W8" s="36">
        <v>14</v>
      </c>
      <c r="X8" s="37">
        <f>SUM(F8:W8)</f>
        <v>697</v>
      </c>
      <c r="Y8" s="38">
        <f>MIN(F8,I8,L8,O8,R8,U8)</f>
        <v>90</v>
      </c>
      <c r="Z8" s="38">
        <f>SUM(X8-Y8)</f>
        <v>607</v>
      </c>
    </row>
    <row r="9" spans="1:26" x14ac:dyDescent="0.25">
      <c r="A9" s="28">
        <v>3</v>
      </c>
      <c r="B9" s="40" t="s">
        <v>30</v>
      </c>
      <c r="C9" s="30">
        <f>VLOOKUP(D9,'[1]Tabelen masters'!I$6:J119,2,FALSE)</f>
        <v>0.41699999999999998</v>
      </c>
      <c r="D9" s="31">
        <v>12</v>
      </c>
      <c r="E9" s="30">
        <f>D9/30</f>
        <v>0.4</v>
      </c>
      <c r="F9" s="32">
        <v>83</v>
      </c>
      <c r="G9" s="33">
        <f>IF(F9&lt;=1," ",10)</f>
        <v>10</v>
      </c>
      <c r="H9" s="34"/>
      <c r="I9" s="32"/>
      <c r="J9" s="35" t="str">
        <f>IF(I9&lt;=1," ",10)</f>
        <v xml:space="preserve"> </v>
      </c>
      <c r="K9" s="32"/>
      <c r="L9" s="32">
        <v>83</v>
      </c>
      <c r="M9" s="33">
        <f>IF(L9&lt;=1," ",10)</f>
        <v>10</v>
      </c>
      <c r="N9" s="36"/>
      <c r="O9" s="32">
        <v>144</v>
      </c>
      <c r="P9" s="33">
        <f>IF(O9&lt;=1," ",10)</f>
        <v>10</v>
      </c>
      <c r="Q9" s="36">
        <v>22</v>
      </c>
      <c r="R9" s="32">
        <v>131</v>
      </c>
      <c r="S9" s="33">
        <f>IF(R9&lt;=1," ",10)</f>
        <v>10</v>
      </c>
      <c r="T9" s="36">
        <v>10</v>
      </c>
      <c r="U9" s="32">
        <v>96</v>
      </c>
      <c r="V9" s="33">
        <f>IF(U9&lt;=1," ",10)</f>
        <v>10</v>
      </c>
      <c r="W9" s="36"/>
      <c r="X9" s="37">
        <f>SUM(F9:W9)</f>
        <v>619</v>
      </c>
      <c r="Y9" s="38">
        <f>MIN(F9,I9,L9,O9,R9,U9)</f>
        <v>83</v>
      </c>
      <c r="Z9" s="38">
        <f>SUM(X9-Y9)</f>
        <v>536</v>
      </c>
    </row>
    <row r="10" spans="1:26" x14ac:dyDescent="0.25">
      <c r="A10" s="41">
        <v>4</v>
      </c>
      <c r="B10" s="40" t="s">
        <v>31</v>
      </c>
      <c r="C10" s="30">
        <f>VLOOKUP(D10,'[1]Tabelen masters'!I$6:J255,2,FALSE)</f>
        <v>0.27500000000000002</v>
      </c>
      <c r="D10" s="31">
        <v>8</v>
      </c>
      <c r="E10" s="30">
        <f>D10/30</f>
        <v>0.26666666666666666</v>
      </c>
      <c r="F10" s="32">
        <v>93</v>
      </c>
      <c r="G10" s="33">
        <f>IF(F10&lt;=1," ",10)</f>
        <v>10</v>
      </c>
      <c r="H10" s="34">
        <v>14</v>
      </c>
      <c r="I10" s="32"/>
      <c r="J10" s="35" t="str">
        <f>IF(I10&lt;=1," ",10)</f>
        <v xml:space="preserve"> </v>
      </c>
      <c r="K10" s="32"/>
      <c r="L10" s="32">
        <v>118</v>
      </c>
      <c r="M10" s="33">
        <f>IF(L10&lt;=1," ",10)</f>
        <v>10</v>
      </c>
      <c r="N10" s="36"/>
      <c r="O10" s="32">
        <v>131</v>
      </c>
      <c r="P10" s="33">
        <f>IF(O10&lt;=1," ",10)</f>
        <v>10</v>
      </c>
      <c r="Q10" s="36">
        <v>14</v>
      </c>
      <c r="R10" s="32">
        <v>100</v>
      </c>
      <c r="S10" s="33">
        <f>IF(R10&lt;=1," ",10)</f>
        <v>10</v>
      </c>
      <c r="T10" s="36"/>
      <c r="U10" s="32">
        <v>72</v>
      </c>
      <c r="V10" s="33">
        <f>IF(U10&lt;=1," ",10)</f>
        <v>10</v>
      </c>
      <c r="W10" s="36"/>
      <c r="X10" s="37">
        <f>SUM(F10:W10)</f>
        <v>592</v>
      </c>
      <c r="Y10" s="38">
        <f>MIN(F10,I10,L10,O10,R10,U10)</f>
        <v>72</v>
      </c>
      <c r="Z10" s="38">
        <f>SUM(X10-Y10)</f>
        <v>520</v>
      </c>
    </row>
    <row r="11" spans="1:26" x14ac:dyDescent="0.25">
      <c r="A11" s="42">
        <v>5</v>
      </c>
      <c r="B11" s="43" t="s">
        <v>32</v>
      </c>
      <c r="C11" s="30">
        <f>VLOOKUP(D11,'[1]Tabelen masters'!I$6:J82,2,FALSE)</f>
        <v>0.27500000000000002</v>
      </c>
      <c r="D11" s="31">
        <v>8</v>
      </c>
      <c r="E11" s="30">
        <f>D11/30</f>
        <v>0.26666666666666666</v>
      </c>
      <c r="F11" s="32">
        <v>94</v>
      </c>
      <c r="G11" s="33">
        <f>IF(F11&lt;=1," ",10)</f>
        <v>10</v>
      </c>
      <c r="H11" s="34">
        <v>26</v>
      </c>
      <c r="I11" s="32"/>
      <c r="J11" s="35" t="str">
        <f>IF(I11&lt;=1," ",10)</f>
        <v xml:space="preserve"> </v>
      </c>
      <c r="K11" s="32"/>
      <c r="L11" s="32">
        <v>94</v>
      </c>
      <c r="M11" s="33">
        <f>IF(L11&lt;=1," ",10)</f>
        <v>10</v>
      </c>
      <c r="N11" s="44">
        <v>30</v>
      </c>
      <c r="O11" s="32">
        <v>75</v>
      </c>
      <c r="P11" s="33">
        <f>IF(O11&lt;=1," ",10)</f>
        <v>10</v>
      </c>
      <c r="Q11" s="36"/>
      <c r="R11" s="32">
        <v>130</v>
      </c>
      <c r="S11" s="33">
        <f>IF(R11&lt;=1," ",10)</f>
        <v>10</v>
      </c>
      <c r="T11" s="36">
        <v>16</v>
      </c>
      <c r="U11" s="32">
        <v>60</v>
      </c>
      <c r="V11" s="33">
        <f>IF(U11&lt;=1," ",10)</f>
        <v>10</v>
      </c>
      <c r="W11" s="36"/>
      <c r="X11" s="37">
        <f>SUM(F11:W11)</f>
        <v>575</v>
      </c>
      <c r="Y11" s="38">
        <f>MIN(F11,I11,L11,O11,R11,U11)</f>
        <v>60</v>
      </c>
      <c r="Z11" s="38">
        <f>SUM(X11-Y11)</f>
        <v>515</v>
      </c>
    </row>
    <row r="12" spans="1:26" x14ac:dyDescent="0.25">
      <c r="A12" s="41">
        <v>6</v>
      </c>
      <c r="B12" s="29" t="s">
        <v>33</v>
      </c>
      <c r="C12" s="30">
        <f>VLOOKUP(D12,'[1]Tabelen masters'!I$6:J213,2,FALSE)</f>
        <v>0.35</v>
      </c>
      <c r="D12" s="31">
        <v>10</v>
      </c>
      <c r="E12" s="30">
        <f>D12/30</f>
        <v>0.33333333333333331</v>
      </c>
      <c r="F12" s="32">
        <v>94</v>
      </c>
      <c r="G12" s="33">
        <f>IF(F12&lt;=1," ",10)</f>
        <v>10</v>
      </c>
      <c r="H12" s="34"/>
      <c r="I12" s="32"/>
      <c r="J12" s="35" t="str">
        <f>IF(I12&lt;=1," ",10)</f>
        <v xml:space="preserve"> </v>
      </c>
      <c r="K12" s="32"/>
      <c r="L12" s="32">
        <v>111</v>
      </c>
      <c r="M12" s="33">
        <f>IF(L12&lt;=1," ",10)</f>
        <v>10</v>
      </c>
      <c r="N12" s="36">
        <v>24</v>
      </c>
      <c r="O12" s="32">
        <v>127</v>
      </c>
      <c r="P12" s="33">
        <f>IF(O12&lt;=1," ",10)</f>
        <v>10</v>
      </c>
      <c r="Q12" s="36">
        <v>26</v>
      </c>
      <c r="R12" s="32">
        <v>80</v>
      </c>
      <c r="S12" s="33">
        <f>IF(R12&lt;=1," ",10)</f>
        <v>10</v>
      </c>
      <c r="T12" s="36"/>
      <c r="U12" s="32">
        <v>0</v>
      </c>
      <c r="V12" s="33" t="str">
        <f>IF(U12&lt;=1," ",10)</f>
        <v xml:space="preserve"> </v>
      </c>
      <c r="W12" s="36"/>
      <c r="X12" s="37">
        <f>SUM(F12:W12)</f>
        <v>502</v>
      </c>
      <c r="Y12" s="38">
        <f>MIN(F12,I12,L12,O12,R12,U12)</f>
        <v>0</v>
      </c>
      <c r="Z12" s="38">
        <f>SUM(X12-Y12)</f>
        <v>502</v>
      </c>
    </row>
    <row r="13" spans="1:26" x14ac:dyDescent="0.25">
      <c r="A13" s="42">
        <v>7</v>
      </c>
      <c r="B13" s="29" t="s">
        <v>34</v>
      </c>
      <c r="C13" s="30">
        <f>VLOOKUP(D13,'[1]Tabelen masters'!I$6:J130,2,FALSE)</f>
        <v>0.35</v>
      </c>
      <c r="D13" s="31">
        <v>10</v>
      </c>
      <c r="E13" s="30">
        <f>D13/30</f>
        <v>0.33333333333333331</v>
      </c>
      <c r="F13" s="32">
        <v>0</v>
      </c>
      <c r="G13" s="33" t="str">
        <f>IF(F13&lt;=1," ",10)</f>
        <v xml:space="preserve"> </v>
      </c>
      <c r="H13" s="34"/>
      <c r="I13" s="32"/>
      <c r="J13" s="35" t="str">
        <f>IF(I13&lt;=1," ",10)</f>
        <v xml:space="preserve"> </v>
      </c>
      <c r="K13" s="32"/>
      <c r="L13" s="32">
        <v>56</v>
      </c>
      <c r="M13" s="33">
        <f>IF(L13&lt;=1," ",10)</f>
        <v>10</v>
      </c>
      <c r="N13" s="36"/>
      <c r="O13" s="32">
        <v>125</v>
      </c>
      <c r="P13" s="33">
        <f>IF(O13&lt;=1," ",10)</f>
        <v>10</v>
      </c>
      <c r="Q13" s="36">
        <v>8</v>
      </c>
      <c r="R13" s="32">
        <v>122</v>
      </c>
      <c r="S13" s="33">
        <f>IF(R13&lt;=1," ",10)</f>
        <v>10</v>
      </c>
      <c r="T13" s="36">
        <v>18</v>
      </c>
      <c r="U13" s="32">
        <v>105</v>
      </c>
      <c r="V13" s="33">
        <f>IF(U13&lt;=1," ",10)</f>
        <v>10</v>
      </c>
      <c r="W13" s="36">
        <v>24</v>
      </c>
      <c r="X13" s="37">
        <f>SUM(F13:W13)</f>
        <v>498</v>
      </c>
      <c r="Y13" s="38">
        <f>MIN(F13,I13,L13,O13,R13,U13)</f>
        <v>0</v>
      </c>
      <c r="Z13" s="38">
        <f>SUM(X13-Y13)</f>
        <v>498</v>
      </c>
    </row>
    <row r="14" spans="1:26" x14ac:dyDescent="0.25">
      <c r="A14" s="41">
        <v>8</v>
      </c>
      <c r="B14" s="29" t="s">
        <v>35</v>
      </c>
      <c r="C14" s="30">
        <f>VLOOKUP(D14,'[1]Tabelen masters'!I$6:J193,2,FALSE)</f>
        <v>0.317</v>
      </c>
      <c r="D14" s="31">
        <v>9</v>
      </c>
      <c r="E14" s="30">
        <f>D14/30</f>
        <v>0.3</v>
      </c>
      <c r="F14" s="32">
        <v>77</v>
      </c>
      <c r="G14" s="33">
        <f>IF(F14&lt;=1," ",10)</f>
        <v>10</v>
      </c>
      <c r="H14" s="34"/>
      <c r="I14" s="32"/>
      <c r="J14" s="35" t="str">
        <f>IF(I14&lt;=1," ",10)</f>
        <v xml:space="preserve"> </v>
      </c>
      <c r="K14" s="32"/>
      <c r="L14" s="32">
        <v>87</v>
      </c>
      <c r="M14" s="33">
        <f>IF(L14&lt;=1," ",10)</f>
        <v>10</v>
      </c>
      <c r="N14" s="44">
        <v>28</v>
      </c>
      <c r="O14" s="32">
        <v>44</v>
      </c>
      <c r="P14" s="33">
        <f>IF(O14&lt;=1," ",10)</f>
        <v>10</v>
      </c>
      <c r="Q14" s="36"/>
      <c r="R14" s="32">
        <v>156</v>
      </c>
      <c r="S14" s="33">
        <f>IF(R14&lt;=1," ",10)</f>
        <v>10</v>
      </c>
      <c r="T14" s="36">
        <v>20</v>
      </c>
      <c r="U14" s="32">
        <v>75</v>
      </c>
      <c r="V14" s="33">
        <f>IF(U14&lt;=1," ",10)</f>
        <v>10</v>
      </c>
      <c r="W14" s="36"/>
      <c r="X14" s="37">
        <f>SUM(F14:W14)</f>
        <v>537</v>
      </c>
      <c r="Y14" s="38">
        <f>MIN(F14,I14,L14,O14,R14,U14)</f>
        <v>44</v>
      </c>
      <c r="Z14" s="38">
        <f>SUM(X14-Y14)</f>
        <v>493</v>
      </c>
    </row>
    <row r="15" spans="1:26" x14ac:dyDescent="0.25">
      <c r="A15" s="42">
        <v>9</v>
      </c>
      <c r="B15" s="40" t="s">
        <v>36</v>
      </c>
      <c r="C15" s="30">
        <f>VLOOKUP(D15,'[1]Tabelen masters'!I$6:J90,2,FALSE)</f>
        <v>0.317</v>
      </c>
      <c r="D15" s="31">
        <v>9</v>
      </c>
      <c r="E15" s="30">
        <f>D15/30</f>
        <v>0.3</v>
      </c>
      <c r="F15" s="32">
        <v>85</v>
      </c>
      <c r="G15" s="33">
        <f>IF(F15&lt;=1," ",10)</f>
        <v>10</v>
      </c>
      <c r="H15" s="34">
        <v>18</v>
      </c>
      <c r="I15" s="32"/>
      <c r="J15" s="35" t="str">
        <f>IF(I15&lt;=1," ",10)</f>
        <v xml:space="preserve"> </v>
      </c>
      <c r="K15" s="32"/>
      <c r="L15" s="32">
        <v>130</v>
      </c>
      <c r="M15" s="33">
        <f>IF(L15&lt;=1," ",10)</f>
        <v>10</v>
      </c>
      <c r="N15" s="36">
        <v>10</v>
      </c>
      <c r="O15" s="32">
        <v>63</v>
      </c>
      <c r="P15" s="33">
        <f>IF(O15&lt;=1," ",10)</f>
        <v>10</v>
      </c>
      <c r="Q15" s="36"/>
      <c r="R15" s="32">
        <v>110</v>
      </c>
      <c r="S15" s="33">
        <f>IF(R15&lt;=1," ",10)</f>
        <v>10</v>
      </c>
      <c r="T15" s="36">
        <v>22</v>
      </c>
      <c r="U15" s="32">
        <v>65</v>
      </c>
      <c r="V15" s="33">
        <f>IF(U15&lt;=1," ",10)</f>
        <v>10</v>
      </c>
      <c r="W15" s="36"/>
      <c r="X15" s="37">
        <f>SUM(F15:W15)</f>
        <v>553</v>
      </c>
      <c r="Y15" s="38">
        <f>MIN(F15,I15,L15,O15,R15,U15)</f>
        <v>63</v>
      </c>
      <c r="Z15" s="38">
        <f>SUM(X15-Y15)</f>
        <v>490</v>
      </c>
    </row>
    <row r="16" spans="1:26" x14ac:dyDescent="0.25">
      <c r="A16" s="41">
        <v>10</v>
      </c>
      <c r="B16" s="29" t="s">
        <v>37</v>
      </c>
      <c r="C16" s="30">
        <f>VLOOKUP(D16,'[1]Tabelen masters'!I$6:J136,2,FALSE)</f>
        <v>0.27500000000000002</v>
      </c>
      <c r="D16" s="31">
        <v>8</v>
      </c>
      <c r="E16" s="30">
        <f>D16/30</f>
        <v>0.26666666666666666</v>
      </c>
      <c r="F16" s="32">
        <v>111</v>
      </c>
      <c r="G16" s="33">
        <f>IF(F16&lt;=1," ",10)</f>
        <v>10</v>
      </c>
      <c r="H16" s="34">
        <v>16</v>
      </c>
      <c r="I16" s="32"/>
      <c r="J16" s="35" t="str">
        <f>IF(I16&lt;=1," ",10)</f>
        <v xml:space="preserve"> </v>
      </c>
      <c r="K16" s="32"/>
      <c r="L16" s="32">
        <v>150</v>
      </c>
      <c r="M16" s="33">
        <f>IF(L16&lt;=1," ",10)</f>
        <v>10</v>
      </c>
      <c r="N16" s="36">
        <v>20</v>
      </c>
      <c r="O16" s="32">
        <v>77</v>
      </c>
      <c r="P16" s="33">
        <f>IF(O16&lt;=1," ",10)</f>
        <v>10</v>
      </c>
      <c r="Q16" s="36"/>
      <c r="R16" s="32">
        <v>65</v>
      </c>
      <c r="S16" s="33">
        <f>IF(R16&lt;=1," ",10)</f>
        <v>10</v>
      </c>
      <c r="T16" s="36"/>
      <c r="U16" s="32">
        <v>65</v>
      </c>
      <c r="V16" s="33">
        <f>IF(U16&lt;=1," ",10)</f>
        <v>10</v>
      </c>
      <c r="W16" s="36"/>
      <c r="X16" s="37">
        <f>SUM(F16:W16)</f>
        <v>554</v>
      </c>
      <c r="Y16" s="38">
        <f>MIN(F16,I16,L16,O16,R16,U16)</f>
        <v>65</v>
      </c>
      <c r="Z16" s="38">
        <f>SUM(X16-Y16)</f>
        <v>489</v>
      </c>
    </row>
    <row r="17" spans="1:26" x14ac:dyDescent="0.25">
      <c r="A17" s="42">
        <v>11</v>
      </c>
      <c r="B17" s="29" t="s">
        <v>38</v>
      </c>
      <c r="C17" s="30">
        <f>VLOOKUP(D17,'[1]Tabelen masters'!I$6:J222,2,FALSE)</f>
        <v>0.35</v>
      </c>
      <c r="D17" s="31">
        <v>10</v>
      </c>
      <c r="E17" s="30">
        <f>D17/30</f>
        <v>0.33333333333333331</v>
      </c>
      <c r="F17" s="32">
        <v>81</v>
      </c>
      <c r="G17" s="33">
        <f>IF(F17&lt;=1," ",10)</f>
        <v>10</v>
      </c>
      <c r="H17" s="34"/>
      <c r="I17" s="32"/>
      <c r="J17" s="35" t="str">
        <f>IF(I17&lt;=1," ",10)</f>
        <v xml:space="preserve"> </v>
      </c>
      <c r="K17" s="32"/>
      <c r="L17" s="32">
        <v>131</v>
      </c>
      <c r="M17" s="33">
        <f>IF(L17&lt;=1," ",10)</f>
        <v>10</v>
      </c>
      <c r="N17" s="36"/>
      <c r="O17" s="32">
        <v>122</v>
      </c>
      <c r="P17" s="33">
        <f>IF(O17&lt;=1," ",10)</f>
        <v>10</v>
      </c>
      <c r="Q17" s="36"/>
      <c r="R17" s="32">
        <v>95</v>
      </c>
      <c r="S17" s="33">
        <f>IF(R17&lt;=1," ",10)</f>
        <v>10</v>
      </c>
      <c r="T17" s="36"/>
      <c r="U17" s="32">
        <v>75</v>
      </c>
      <c r="V17" s="33">
        <f>IF(U17&lt;=1," ",10)</f>
        <v>10</v>
      </c>
      <c r="W17" s="36"/>
      <c r="X17" s="37">
        <f>SUM(F17:W17)</f>
        <v>554</v>
      </c>
      <c r="Y17" s="38">
        <f>MIN(F17,I17,L17,O17,R17,U17)</f>
        <v>75</v>
      </c>
      <c r="Z17" s="38">
        <f>SUM(X17-Y17)</f>
        <v>479</v>
      </c>
    </row>
    <row r="18" spans="1:26" x14ac:dyDescent="0.25">
      <c r="A18" s="41">
        <v>12</v>
      </c>
      <c r="B18" s="40" t="s">
        <v>39</v>
      </c>
      <c r="C18" s="30">
        <f>VLOOKUP(D18,'[1]Tabelen masters'!I$6:J61,2,FALSE)</f>
        <v>0.35</v>
      </c>
      <c r="D18" s="31">
        <v>10</v>
      </c>
      <c r="E18" s="30">
        <f>D18/30</f>
        <v>0.33333333333333331</v>
      </c>
      <c r="F18" s="32">
        <v>122</v>
      </c>
      <c r="G18" s="33">
        <f>IF(F18&lt;=1," ",10)</f>
        <v>10</v>
      </c>
      <c r="H18" s="34">
        <v>12</v>
      </c>
      <c r="I18" s="32"/>
      <c r="J18" s="35" t="str">
        <f>IF(I18&lt;=1," ",10)</f>
        <v xml:space="preserve"> </v>
      </c>
      <c r="K18" s="32"/>
      <c r="L18" s="32">
        <v>45</v>
      </c>
      <c r="M18" s="33">
        <f>IF(L18&lt;=1," ",10)</f>
        <v>10</v>
      </c>
      <c r="N18" s="36"/>
      <c r="O18" s="32">
        <v>90</v>
      </c>
      <c r="P18" s="33">
        <f>IF(O18&lt;=1," ",10)</f>
        <v>10</v>
      </c>
      <c r="Q18" s="36"/>
      <c r="R18" s="32">
        <v>90</v>
      </c>
      <c r="S18" s="33">
        <f>IF(R18&lt;=1," ",10)</f>
        <v>10</v>
      </c>
      <c r="T18" s="36"/>
      <c r="U18" s="32">
        <v>85</v>
      </c>
      <c r="V18" s="33">
        <f>IF(U18&lt;=1," ",10)</f>
        <v>10</v>
      </c>
      <c r="W18" s="36">
        <v>26</v>
      </c>
      <c r="X18" s="37">
        <f>SUM(F18:W18)</f>
        <v>520</v>
      </c>
      <c r="Y18" s="38">
        <f>MIN(F18,I18,L18,O18,R18,U18)</f>
        <v>45</v>
      </c>
      <c r="Z18" s="38">
        <f>SUM(X18-Y18)</f>
        <v>475</v>
      </c>
    </row>
    <row r="19" spans="1:26" x14ac:dyDescent="0.25">
      <c r="A19" s="42">
        <v>13</v>
      </c>
      <c r="B19" s="29" t="s">
        <v>40</v>
      </c>
      <c r="C19" s="30">
        <f>VLOOKUP(D19,'[1]Tabelen masters'!I$6:J217,2,FALSE)</f>
        <v>0.41699999999999998</v>
      </c>
      <c r="D19" s="31">
        <v>12</v>
      </c>
      <c r="E19" s="30">
        <f>D19/30</f>
        <v>0.4</v>
      </c>
      <c r="F19" s="32">
        <v>116</v>
      </c>
      <c r="G19" s="33">
        <f>IF(F19&lt;=1," ",10)</f>
        <v>10</v>
      </c>
      <c r="H19" s="34"/>
      <c r="I19" s="32"/>
      <c r="J19" s="35" t="str">
        <f>IF(I19&lt;=1," ",10)</f>
        <v xml:space="preserve"> </v>
      </c>
      <c r="K19" s="32"/>
      <c r="L19" s="32">
        <v>120</v>
      </c>
      <c r="M19" s="33">
        <f>IF(L19&lt;=1," ",10)</f>
        <v>10</v>
      </c>
      <c r="N19" s="36">
        <v>8</v>
      </c>
      <c r="O19" s="32">
        <v>107</v>
      </c>
      <c r="P19" s="33">
        <f>IF(O19&lt;=1," ",10)</f>
        <v>10</v>
      </c>
      <c r="Q19" s="36">
        <v>16</v>
      </c>
      <c r="R19" s="32">
        <v>0</v>
      </c>
      <c r="S19" s="33" t="str">
        <f>IF(R19&lt;=1," ",10)</f>
        <v xml:space="preserve"> </v>
      </c>
      <c r="T19" s="36"/>
      <c r="U19" s="32">
        <v>65</v>
      </c>
      <c r="V19" s="33">
        <f>IF(U19&lt;=1," ",10)</f>
        <v>10</v>
      </c>
      <c r="W19" s="36"/>
      <c r="X19" s="37">
        <f>SUM(F19:W19)</f>
        <v>472</v>
      </c>
      <c r="Y19" s="38">
        <f>MIN(F19,I19,L19,O19,R19,U19)</f>
        <v>0</v>
      </c>
      <c r="Z19" s="38">
        <f>SUM(X19-Y19)</f>
        <v>472</v>
      </c>
    </row>
    <row r="20" spans="1:26" x14ac:dyDescent="0.25">
      <c r="A20" s="41">
        <v>14</v>
      </c>
      <c r="B20" s="29" t="s">
        <v>41</v>
      </c>
      <c r="C20" s="30">
        <f>VLOOKUP(D20,'[1]Tabelen masters'!I$6:J249,2,FALSE)</f>
        <v>0.41699999999999998</v>
      </c>
      <c r="D20" s="31">
        <v>12</v>
      </c>
      <c r="E20" s="30">
        <f>D20/30</f>
        <v>0.4</v>
      </c>
      <c r="F20" s="32">
        <v>125</v>
      </c>
      <c r="G20" s="33">
        <f>IF(F20&lt;=1," ",10)</f>
        <v>10</v>
      </c>
      <c r="H20" s="34">
        <v>8</v>
      </c>
      <c r="I20" s="32"/>
      <c r="J20" s="35" t="str">
        <f>IF(I20&lt;=1," ",10)</f>
        <v xml:space="preserve"> </v>
      </c>
      <c r="K20" s="32"/>
      <c r="L20" s="32">
        <v>73</v>
      </c>
      <c r="M20" s="33">
        <f>IF(L20&lt;=1," ",10)</f>
        <v>10</v>
      </c>
      <c r="N20" s="36"/>
      <c r="O20" s="32">
        <v>0</v>
      </c>
      <c r="P20" s="33" t="str">
        <f>IF(O20&lt;=1," ",10)</f>
        <v xml:space="preserve"> </v>
      </c>
      <c r="Q20" s="36"/>
      <c r="R20" s="32">
        <v>112</v>
      </c>
      <c r="S20" s="33">
        <f>IF(R20&lt;=1," ",10)</f>
        <v>10</v>
      </c>
      <c r="T20" s="36">
        <v>24</v>
      </c>
      <c r="U20" s="32">
        <v>83</v>
      </c>
      <c r="V20" s="33">
        <f>IF(U20&lt;=1," ",10)</f>
        <v>10</v>
      </c>
      <c r="W20" s="36"/>
      <c r="X20" s="37">
        <f>SUM(F20:W20)</f>
        <v>465</v>
      </c>
      <c r="Y20" s="38">
        <f>MIN(F20,I20,L20,O20,R20,U20)</f>
        <v>0</v>
      </c>
      <c r="Z20" s="38">
        <f>SUM(X20-Y20)</f>
        <v>465</v>
      </c>
    </row>
    <row r="21" spans="1:26" x14ac:dyDescent="0.25">
      <c r="A21" s="42">
        <v>15</v>
      </c>
      <c r="B21" s="29" t="s">
        <v>42</v>
      </c>
      <c r="C21" s="30">
        <f>VLOOKUP(D21,'[1]Tabelen masters'!I$6:J214,2,FALSE)</f>
        <v>0.27500000000000002</v>
      </c>
      <c r="D21" s="31">
        <v>8</v>
      </c>
      <c r="E21" s="30">
        <f>D21/30</f>
        <v>0.26666666666666666</v>
      </c>
      <c r="F21" s="32">
        <v>80</v>
      </c>
      <c r="G21" s="33">
        <f>IF(F21&lt;=1," ",10)</f>
        <v>10</v>
      </c>
      <c r="H21" s="34"/>
      <c r="I21" s="32"/>
      <c r="J21" s="35" t="str">
        <f>IF(I21&lt;=1," ",10)</f>
        <v xml:space="preserve"> </v>
      </c>
      <c r="K21" s="32"/>
      <c r="L21" s="32">
        <v>105</v>
      </c>
      <c r="M21" s="33">
        <f>IF(L21&lt;=1," ",10)</f>
        <v>10</v>
      </c>
      <c r="N21" s="36"/>
      <c r="O21" s="32">
        <v>75</v>
      </c>
      <c r="P21" s="33">
        <f>IF(O21&lt;=1," ",10)</f>
        <v>10</v>
      </c>
      <c r="Q21" s="36"/>
      <c r="R21" s="32">
        <v>138</v>
      </c>
      <c r="S21" s="33">
        <f>IF(R21&lt;=1," ",10)</f>
        <v>10</v>
      </c>
      <c r="T21" s="36">
        <v>14</v>
      </c>
      <c r="U21" s="32">
        <v>55</v>
      </c>
      <c r="V21" s="33">
        <f>IF(U21&lt;=1," ",10)</f>
        <v>10</v>
      </c>
      <c r="W21" s="36"/>
      <c r="X21" s="37">
        <f>SUM(F21:W21)</f>
        <v>517</v>
      </c>
      <c r="Y21" s="38">
        <f>MIN(F21,I21,L21,O21,R21,U21)</f>
        <v>55</v>
      </c>
      <c r="Z21" s="38">
        <f>SUM(X21-Y21)</f>
        <v>462</v>
      </c>
    </row>
    <row r="22" spans="1:26" x14ac:dyDescent="0.25">
      <c r="A22" s="41">
        <v>16</v>
      </c>
      <c r="B22" s="29" t="s">
        <v>43</v>
      </c>
      <c r="C22" s="30">
        <f>VLOOKUP(D22,'[1]Tabelen masters'!I$6:J48,2,FALSE)</f>
        <v>0.41699999999999998</v>
      </c>
      <c r="D22" s="31">
        <v>12</v>
      </c>
      <c r="E22" s="30">
        <f>D22/30</f>
        <v>0.4</v>
      </c>
      <c r="F22" s="32">
        <v>61</v>
      </c>
      <c r="G22" s="33">
        <f>IF(F22&lt;=1," ",10)</f>
        <v>10</v>
      </c>
      <c r="H22" s="34"/>
      <c r="I22" s="32"/>
      <c r="J22" s="35" t="str">
        <f>IF(I22&lt;=1," ",10)</f>
        <v xml:space="preserve"> </v>
      </c>
      <c r="K22" s="32"/>
      <c r="L22" s="32">
        <v>125</v>
      </c>
      <c r="M22" s="33">
        <f>IF(L22&lt;=1," ",10)</f>
        <v>10</v>
      </c>
      <c r="N22" s="36">
        <v>16</v>
      </c>
      <c r="O22" s="32">
        <v>69</v>
      </c>
      <c r="P22" s="33">
        <f>IF(O22&lt;=1," ",10)</f>
        <v>10</v>
      </c>
      <c r="Q22" s="36"/>
      <c r="R22" s="32">
        <v>87</v>
      </c>
      <c r="S22" s="33">
        <f>IF(R22&lt;=1," ",10)</f>
        <v>10</v>
      </c>
      <c r="T22" s="36"/>
      <c r="U22" s="32">
        <v>108</v>
      </c>
      <c r="V22" s="33">
        <f>IF(U22&lt;=1," ",10)</f>
        <v>10</v>
      </c>
      <c r="W22" s="36"/>
      <c r="X22" s="37">
        <f>SUM(F22:W22)</f>
        <v>516</v>
      </c>
      <c r="Y22" s="38">
        <f>MIN(F22,I22,L22,O22,R22,U22)</f>
        <v>61</v>
      </c>
      <c r="Z22" s="38">
        <f>SUM(X22-Y22)</f>
        <v>455</v>
      </c>
    </row>
    <row r="23" spans="1:26" x14ac:dyDescent="0.25">
      <c r="A23" s="42">
        <v>17</v>
      </c>
      <c r="B23" s="29" t="s">
        <v>44</v>
      </c>
      <c r="C23" s="30">
        <f>VLOOKUP(D23,'[1]Tabelen masters'!I$6:J114,2,FALSE)</f>
        <v>0.38400000000000001</v>
      </c>
      <c r="D23" s="31">
        <v>11</v>
      </c>
      <c r="E23" s="30">
        <f>D23/30</f>
        <v>0.36666666666666664</v>
      </c>
      <c r="F23" s="32">
        <v>111</v>
      </c>
      <c r="G23" s="33">
        <f>IF(F23&lt;=1," ",10)</f>
        <v>10</v>
      </c>
      <c r="H23" s="45">
        <v>28</v>
      </c>
      <c r="I23" s="32"/>
      <c r="J23" s="35" t="str">
        <f>IF(I23&lt;=1," ",10)</f>
        <v xml:space="preserve"> </v>
      </c>
      <c r="K23" s="32"/>
      <c r="L23" s="32">
        <v>82</v>
      </c>
      <c r="M23" s="33">
        <f>IF(L23&lt;=1," ",10)</f>
        <v>10</v>
      </c>
      <c r="N23" s="36"/>
      <c r="O23" s="32">
        <v>61</v>
      </c>
      <c r="P23" s="33">
        <f>IF(O23&lt;=1," ",10)</f>
        <v>10</v>
      </c>
      <c r="Q23" s="36"/>
      <c r="R23" s="32">
        <v>116</v>
      </c>
      <c r="S23" s="33">
        <f>IF(R23&lt;=1," ",10)</f>
        <v>10</v>
      </c>
      <c r="T23" s="36"/>
      <c r="U23" s="32">
        <v>63</v>
      </c>
      <c r="V23" s="33">
        <f>IF(U23&lt;=1," ",10)</f>
        <v>10</v>
      </c>
      <c r="W23" s="36"/>
      <c r="X23" s="37">
        <f>SUM(F23:W23)</f>
        <v>511</v>
      </c>
      <c r="Y23" s="38">
        <f>MIN(F23,I23,L23,O23,R23,U23)</f>
        <v>61</v>
      </c>
      <c r="Z23" s="38">
        <f>SUM(X23-Y23)</f>
        <v>450</v>
      </c>
    </row>
    <row r="24" spans="1:26" x14ac:dyDescent="0.25">
      <c r="A24" s="41">
        <v>18</v>
      </c>
      <c r="B24" s="40" t="s">
        <v>45</v>
      </c>
      <c r="C24" s="30">
        <f>VLOOKUP(D24,'[1]Tabelen masters'!I$6:J195,2,FALSE)</f>
        <v>0.27500000000000002</v>
      </c>
      <c r="D24" s="31">
        <v>8</v>
      </c>
      <c r="E24" s="30">
        <f>D24/30</f>
        <v>0.26666666666666666</v>
      </c>
      <c r="F24" s="32">
        <v>66</v>
      </c>
      <c r="G24" s="33">
        <f>IF(F24&lt;=1," ",10)</f>
        <v>10</v>
      </c>
      <c r="H24" s="34"/>
      <c r="I24" s="32"/>
      <c r="J24" s="35" t="str">
        <f>IF(I24&lt;=1," ",10)</f>
        <v xml:space="preserve"> </v>
      </c>
      <c r="K24" s="32"/>
      <c r="L24" s="32">
        <v>68</v>
      </c>
      <c r="M24" s="33">
        <f>IF(L24&lt;=1," ",10)</f>
        <v>10</v>
      </c>
      <c r="N24" s="36"/>
      <c r="O24" s="32">
        <v>187</v>
      </c>
      <c r="P24" s="33">
        <f>IF(O24&lt;=1," ",10)</f>
        <v>10</v>
      </c>
      <c r="Q24" s="36">
        <v>30</v>
      </c>
      <c r="R24" s="32">
        <v>37</v>
      </c>
      <c r="S24" s="33">
        <f>IF(R24&lt;=1," ",10)</f>
        <v>10</v>
      </c>
      <c r="T24" s="36"/>
      <c r="U24" s="32">
        <v>28</v>
      </c>
      <c r="V24" s="33">
        <f>IF(U24&lt;=1," ",10)</f>
        <v>10</v>
      </c>
      <c r="W24" s="36"/>
      <c r="X24" s="37">
        <f>SUM(F24:W24)</f>
        <v>466</v>
      </c>
      <c r="Y24" s="38">
        <f>MIN(F24,I24,L24,O24,R24,U24)</f>
        <v>28</v>
      </c>
      <c r="Z24" s="38">
        <f>SUM(X24-Y24)</f>
        <v>438</v>
      </c>
    </row>
    <row r="25" spans="1:26" x14ac:dyDescent="0.25">
      <c r="A25" s="42">
        <v>19</v>
      </c>
      <c r="B25" s="29" t="s">
        <v>46</v>
      </c>
      <c r="C25" s="30">
        <f>VLOOKUP(D25,'[1]Tabelen masters'!I$6:J243,2,FALSE)</f>
        <v>0.27500000000000002</v>
      </c>
      <c r="D25" s="31">
        <v>8</v>
      </c>
      <c r="E25" s="30">
        <f>D25/30</f>
        <v>0.26666666666666666</v>
      </c>
      <c r="F25" s="32">
        <v>0</v>
      </c>
      <c r="G25" s="33" t="str">
        <f>IF(F25&lt;=1," ",10)</f>
        <v xml:space="preserve"> </v>
      </c>
      <c r="H25" s="34"/>
      <c r="I25" s="32"/>
      <c r="J25" s="35" t="str">
        <f>IF(I25&lt;=1," ",10)</f>
        <v xml:space="preserve"> </v>
      </c>
      <c r="K25" s="32"/>
      <c r="L25" s="32">
        <v>100</v>
      </c>
      <c r="M25" s="33">
        <f>IF(L25&lt;=1," ",10)</f>
        <v>10</v>
      </c>
      <c r="N25" s="36"/>
      <c r="O25" s="32">
        <v>62</v>
      </c>
      <c r="P25" s="33">
        <f>IF(O25&lt;=1," ",10)</f>
        <v>10</v>
      </c>
      <c r="Q25" s="36"/>
      <c r="R25" s="32">
        <v>93</v>
      </c>
      <c r="S25" s="33">
        <f>IF(R25&lt;=1," ",10)</f>
        <v>10</v>
      </c>
      <c r="T25" s="36"/>
      <c r="U25" s="32">
        <v>106</v>
      </c>
      <c r="V25" s="33">
        <f>IF(U25&lt;=1," ",10)</f>
        <v>10</v>
      </c>
      <c r="W25" s="36">
        <v>30</v>
      </c>
      <c r="X25" s="37">
        <f>SUM(F25:W25)</f>
        <v>431</v>
      </c>
      <c r="Y25" s="38">
        <f>MIN(F25,I25,L25,O25,R25,U25)</f>
        <v>0</v>
      </c>
      <c r="Z25" s="38">
        <f>SUM(X25-Y25)</f>
        <v>431</v>
      </c>
    </row>
    <row r="26" spans="1:26" x14ac:dyDescent="0.25">
      <c r="A26" s="41">
        <v>20</v>
      </c>
      <c r="B26" s="40" t="s">
        <v>47</v>
      </c>
      <c r="C26" s="30">
        <f>VLOOKUP(D26,'[1]Tabelen masters'!I$6:J144,2,FALSE)</f>
        <v>0.317</v>
      </c>
      <c r="D26" s="31">
        <v>9</v>
      </c>
      <c r="E26" s="30">
        <f>D26/30</f>
        <v>0.3</v>
      </c>
      <c r="F26" s="32">
        <v>81</v>
      </c>
      <c r="G26" s="33">
        <f>IF(F26&lt;=1," ",10)</f>
        <v>10</v>
      </c>
      <c r="H26" s="34"/>
      <c r="I26" s="32"/>
      <c r="J26" s="35" t="str">
        <f>IF(I26&lt;=1," ",10)</f>
        <v xml:space="preserve"> </v>
      </c>
      <c r="K26" s="32"/>
      <c r="L26" s="32">
        <v>75</v>
      </c>
      <c r="M26" s="33">
        <f>IF(L26&lt;=1," ",10)</f>
        <v>10</v>
      </c>
      <c r="N26" s="36"/>
      <c r="O26" s="32">
        <v>0</v>
      </c>
      <c r="P26" s="33" t="str">
        <f>IF(O26&lt;=1," ",10)</f>
        <v xml:space="preserve"> </v>
      </c>
      <c r="Q26" s="36"/>
      <c r="R26" s="32">
        <v>125</v>
      </c>
      <c r="S26" s="33">
        <f>IF(R26&lt;=1," ",10)</f>
        <v>10</v>
      </c>
      <c r="T26" s="36">
        <v>12</v>
      </c>
      <c r="U26" s="32">
        <v>83</v>
      </c>
      <c r="V26" s="33">
        <f>IF(U26&lt;=1," ",10)</f>
        <v>10</v>
      </c>
      <c r="W26" s="36">
        <v>12</v>
      </c>
      <c r="X26" s="37">
        <f>SUM(F26:W26)</f>
        <v>428</v>
      </c>
      <c r="Y26" s="38">
        <f>MIN(F26,I26,L26,O26,R26,U26)</f>
        <v>0</v>
      </c>
      <c r="Z26" s="38">
        <f>SUM(X26-Y26)</f>
        <v>428</v>
      </c>
    </row>
    <row r="27" spans="1:26" x14ac:dyDescent="0.25">
      <c r="A27" s="42">
        <v>21</v>
      </c>
      <c r="B27" s="29" t="s">
        <v>48</v>
      </c>
      <c r="C27" s="30">
        <f>VLOOKUP(D27,'[1]Tabelen masters'!I$6:J194,2,FALSE)</f>
        <v>0.38400000000000001</v>
      </c>
      <c r="D27" s="31">
        <v>11</v>
      </c>
      <c r="E27" s="30">
        <f>D27/30</f>
        <v>0.36666666666666664</v>
      </c>
      <c r="F27" s="32">
        <v>0</v>
      </c>
      <c r="G27" s="33" t="str">
        <f>IF(F27&lt;=1," ",10)</f>
        <v xml:space="preserve"> </v>
      </c>
      <c r="H27" s="34"/>
      <c r="I27" s="32"/>
      <c r="J27" s="35" t="str">
        <f>IF(I27&lt;=1," ",10)</f>
        <v xml:space="preserve"> </v>
      </c>
      <c r="K27" s="32"/>
      <c r="L27" s="32">
        <v>144</v>
      </c>
      <c r="M27" s="33">
        <f>IF(L27&lt;=1," ",10)</f>
        <v>10</v>
      </c>
      <c r="N27" s="36">
        <v>18</v>
      </c>
      <c r="O27" s="32">
        <v>90</v>
      </c>
      <c r="P27" s="33">
        <f>IF(O27&lt;=1," ",10)</f>
        <v>10</v>
      </c>
      <c r="Q27" s="36">
        <v>10</v>
      </c>
      <c r="R27" s="32">
        <v>113</v>
      </c>
      <c r="S27" s="33">
        <f>IF(R27&lt;=1," ",10)</f>
        <v>10</v>
      </c>
      <c r="T27" s="36">
        <v>8</v>
      </c>
      <c r="U27" s="32"/>
      <c r="V27" s="33" t="str">
        <f>IF(U27&lt;=1," ",10)</f>
        <v xml:space="preserve"> </v>
      </c>
      <c r="W27" s="36"/>
      <c r="X27" s="37">
        <f>SUM(F27:W27)</f>
        <v>413</v>
      </c>
      <c r="Y27" s="38">
        <f>MIN(F27,I27,L27,O27,R27,U27)</f>
        <v>0</v>
      </c>
      <c r="Z27" s="38">
        <f>SUM(X27-Y27)</f>
        <v>413</v>
      </c>
    </row>
    <row r="28" spans="1:26" x14ac:dyDescent="0.25">
      <c r="A28" s="41">
        <v>22</v>
      </c>
      <c r="B28" s="46" t="s">
        <v>49</v>
      </c>
      <c r="C28" s="30">
        <f>VLOOKUP(D28,'[1]Tabelen masters'!I$6:J60,2,FALSE)</f>
        <v>0.317</v>
      </c>
      <c r="D28" s="31">
        <v>9</v>
      </c>
      <c r="E28" s="30">
        <f>D28/30</f>
        <v>0.3</v>
      </c>
      <c r="F28" s="32">
        <v>90</v>
      </c>
      <c r="G28" s="33">
        <f>IF(F28&lt;=1," ",10)</f>
        <v>10</v>
      </c>
      <c r="H28" s="34"/>
      <c r="I28" s="32"/>
      <c r="J28" s="35" t="str">
        <f>IF(I28&lt;=1," ",10)</f>
        <v xml:space="preserve"> </v>
      </c>
      <c r="K28" s="32"/>
      <c r="L28" s="32">
        <v>50</v>
      </c>
      <c r="M28" s="33">
        <f>IF(L28&lt;=1," ",10)</f>
        <v>10</v>
      </c>
      <c r="N28" s="36"/>
      <c r="O28" s="32">
        <v>144</v>
      </c>
      <c r="P28" s="33">
        <f>IF(O28&lt;=1," ",10)</f>
        <v>10</v>
      </c>
      <c r="Q28" s="36">
        <v>18</v>
      </c>
      <c r="R28" s="32">
        <v>0</v>
      </c>
      <c r="S28" s="33" t="str">
        <f>IF(R28&lt;=1," ",10)</f>
        <v xml:space="preserve"> </v>
      </c>
      <c r="T28" s="36"/>
      <c r="U28" s="32">
        <v>65</v>
      </c>
      <c r="V28" s="33">
        <f>IF(U28&lt;=1," ",10)</f>
        <v>10</v>
      </c>
      <c r="W28" s="36"/>
      <c r="X28" s="37">
        <f>SUM(F28:W28)</f>
        <v>407</v>
      </c>
      <c r="Y28" s="38">
        <f>MIN(F28,I28,L28,O28,R28,U28)</f>
        <v>0</v>
      </c>
      <c r="Z28" s="38">
        <f>SUM(X28-Y28)</f>
        <v>407</v>
      </c>
    </row>
    <row r="29" spans="1:26" x14ac:dyDescent="0.25">
      <c r="A29" s="42">
        <v>23</v>
      </c>
      <c r="B29" s="47" t="s">
        <v>50</v>
      </c>
      <c r="C29" s="30">
        <f>VLOOKUP(D29,'[1]Tabelen masters'!I$6:J266,2,FALSE)</f>
        <v>0.38400000000000001</v>
      </c>
      <c r="D29" s="31">
        <v>11</v>
      </c>
      <c r="E29" s="30">
        <f>D29/30</f>
        <v>0.36666666666666664</v>
      </c>
      <c r="F29" s="32">
        <v>0</v>
      </c>
      <c r="G29" s="33" t="str">
        <f>IF(F29&lt;=1," ",10)</f>
        <v xml:space="preserve"> </v>
      </c>
      <c r="H29" s="34"/>
      <c r="I29" s="32"/>
      <c r="J29" s="35" t="str">
        <f>IF(I29&lt;=1," ",10)</f>
        <v xml:space="preserve"> </v>
      </c>
      <c r="K29" s="32"/>
      <c r="L29" s="32">
        <v>65</v>
      </c>
      <c r="M29" s="33">
        <f>IF(L29&lt;=1," ",10)</f>
        <v>10</v>
      </c>
      <c r="N29" s="36"/>
      <c r="O29" s="32">
        <v>62</v>
      </c>
      <c r="P29" s="33">
        <f>IF(O29&lt;=1," ",10)</f>
        <v>10</v>
      </c>
      <c r="Q29" s="36"/>
      <c r="R29" s="32">
        <v>104</v>
      </c>
      <c r="S29" s="33">
        <f>IF(R29&lt;=1," ",10)</f>
        <v>10</v>
      </c>
      <c r="T29" s="44">
        <v>28</v>
      </c>
      <c r="U29" s="32">
        <v>67</v>
      </c>
      <c r="V29" s="33">
        <f>IF(U29&lt;=1," ",10)</f>
        <v>10</v>
      </c>
      <c r="W29" s="36"/>
      <c r="X29" s="37">
        <f>SUM(F29:W29)</f>
        <v>366</v>
      </c>
      <c r="Y29" s="38">
        <f>MIN(F29,I29,L29,O29,R29,U29)</f>
        <v>0</v>
      </c>
      <c r="Z29" s="38">
        <f>SUM(X29-Y29)</f>
        <v>366</v>
      </c>
    </row>
    <row r="30" spans="1:26" x14ac:dyDescent="0.25">
      <c r="A30" s="41">
        <v>24</v>
      </c>
      <c r="B30" s="40" t="s">
        <v>51</v>
      </c>
      <c r="C30" s="30">
        <f>VLOOKUP(D30,'[1]Tabelen masters'!I$6:J102,2,FALSE)</f>
        <v>0.35</v>
      </c>
      <c r="D30" s="31">
        <v>10</v>
      </c>
      <c r="E30" s="30">
        <f>D30/30</f>
        <v>0.33333333333333331</v>
      </c>
      <c r="F30" s="32">
        <v>115</v>
      </c>
      <c r="G30" s="33">
        <f>IF(F30&lt;=1," ",10)</f>
        <v>10</v>
      </c>
      <c r="H30" s="34"/>
      <c r="I30" s="32"/>
      <c r="J30" s="35" t="str">
        <f>IF(I30&lt;=1," ",10)</f>
        <v xml:space="preserve"> </v>
      </c>
      <c r="K30" s="32"/>
      <c r="L30" s="32">
        <v>60</v>
      </c>
      <c r="M30" s="33">
        <f>IF(L30&lt;=1," ",10)</f>
        <v>10</v>
      </c>
      <c r="N30" s="36"/>
      <c r="O30" s="32"/>
      <c r="P30" s="33" t="str">
        <f>IF(O30&lt;=1," ",10)</f>
        <v xml:space="preserve"> </v>
      </c>
      <c r="Q30" s="36"/>
      <c r="R30" s="32">
        <v>0</v>
      </c>
      <c r="S30" s="33" t="str">
        <f>IF(R30&lt;=1," ",10)</f>
        <v xml:space="preserve"> </v>
      </c>
      <c r="T30" s="36"/>
      <c r="U30" s="32">
        <v>150</v>
      </c>
      <c r="V30" s="33">
        <f>IF(U30&lt;=1," ",10)</f>
        <v>10</v>
      </c>
      <c r="W30" s="36"/>
      <c r="X30" s="37">
        <f>SUM(F30:W30)</f>
        <v>355</v>
      </c>
      <c r="Y30" s="38">
        <f>MIN(F30,I30,L30,O30,R30,U30)</f>
        <v>0</v>
      </c>
      <c r="Z30" s="38">
        <f>SUM(X30-Y30)</f>
        <v>355</v>
      </c>
    </row>
    <row r="31" spans="1:26" x14ac:dyDescent="0.25">
      <c r="A31" s="42">
        <v>25</v>
      </c>
      <c r="B31" s="29" t="s">
        <v>52</v>
      </c>
      <c r="C31" s="30">
        <f>VLOOKUP(D31,'[1]Tabelen masters'!I$6:J88,2,FALSE)</f>
        <v>0.27500000000000002</v>
      </c>
      <c r="D31" s="31">
        <v>8</v>
      </c>
      <c r="E31" s="30">
        <f>D31/30</f>
        <v>0.26666666666666666</v>
      </c>
      <c r="F31" s="32">
        <v>94</v>
      </c>
      <c r="G31" s="33">
        <f>IF(F31&lt;=1," ",10)</f>
        <v>10</v>
      </c>
      <c r="H31" s="34">
        <v>10</v>
      </c>
      <c r="I31" s="32"/>
      <c r="J31" s="35" t="str">
        <f>IF(I31&lt;=1," ",10)</f>
        <v xml:space="preserve"> </v>
      </c>
      <c r="K31" s="32"/>
      <c r="L31" s="32">
        <v>55</v>
      </c>
      <c r="M31" s="33">
        <f>IF(L31&lt;=1," ",10)</f>
        <v>10</v>
      </c>
      <c r="N31" s="36"/>
      <c r="O31" s="32">
        <v>62</v>
      </c>
      <c r="P31" s="33">
        <f>IF(O31&lt;=1," ",10)</f>
        <v>10</v>
      </c>
      <c r="Q31" s="36"/>
      <c r="R31" s="32">
        <v>0</v>
      </c>
      <c r="S31" s="33" t="str">
        <f>IF(R31&lt;=1," ",10)</f>
        <v xml:space="preserve"> </v>
      </c>
      <c r="T31" s="36"/>
      <c r="U31" s="32">
        <v>78</v>
      </c>
      <c r="V31" s="33">
        <f>IF(U31&lt;=1," ",10)</f>
        <v>10</v>
      </c>
      <c r="W31" s="36"/>
      <c r="X31" s="37">
        <f>SUM(F31:W31)</f>
        <v>339</v>
      </c>
      <c r="Y31" s="38">
        <f>MIN(F31,I31,L31,O31,R31,U31)</f>
        <v>0</v>
      </c>
      <c r="Z31" s="38">
        <f>SUM(X31-Y31)</f>
        <v>339</v>
      </c>
    </row>
    <row r="32" spans="1:26" x14ac:dyDescent="0.25">
      <c r="A32" s="41">
        <v>26</v>
      </c>
      <c r="B32" s="29" t="s">
        <v>53</v>
      </c>
      <c r="C32" s="30">
        <f>VLOOKUP(D32,'[1]Tabelen masters'!I$6:J79,2,FALSE)</f>
        <v>0.27500000000000002</v>
      </c>
      <c r="D32" s="31">
        <v>8</v>
      </c>
      <c r="E32" s="30">
        <f>D32/30</f>
        <v>0.26666666666666666</v>
      </c>
      <c r="F32" s="32">
        <v>68</v>
      </c>
      <c r="G32" s="33">
        <f>IF(F32&lt;=1," ",10)</f>
        <v>10</v>
      </c>
      <c r="H32" s="34"/>
      <c r="I32" s="32"/>
      <c r="J32" s="35" t="str">
        <f>IF(I32&lt;=1," ",10)</f>
        <v xml:space="preserve"> </v>
      </c>
      <c r="K32" s="32"/>
      <c r="L32" s="32">
        <v>31</v>
      </c>
      <c r="M32" s="33">
        <f>IF(L32&lt;=1," ",10)</f>
        <v>10</v>
      </c>
      <c r="N32" s="36"/>
      <c r="O32" s="32">
        <v>56</v>
      </c>
      <c r="P32" s="33">
        <f>IF(O32&lt;=1," ",10)</f>
        <v>10</v>
      </c>
      <c r="Q32" s="36"/>
      <c r="R32" s="32">
        <v>75</v>
      </c>
      <c r="S32" s="33">
        <f>IF(R32&lt;=1," ",10)</f>
        <v>10</v>
      </c>
      <c r="T32" s="36"/>
      <c r="U32" s="32">
        <v>75</v>
      </c>
      <c r="V32" s="33">
        <f>IF(U32&lt;=1," ",10)</f>
        <v>10</v>
      </c>
      <c r="W32" s="36">
        <v>8</v>
      </c>
      <c r="X32" s="37">
        <f>SUM(F32:W32)</f>
        <v>363</v>
      </c>
      <c r="Y32" s="38">
        <f>MIN(F32,I32,L32,O32,R32,U32)</f>
        <v>31</v>
      </c>
      <c r="Z32" s="38">
        <f>SUM(X32-Y32)</f>
        <v>332</v>
      </c>
    </row>
    <row r="33" spans="1:26" x14ac:dyDescent="0.25">
      <c r="A33" s="42">
        <v>27</v>
      </c>
      <c r="B33" s="29" t="s">
        <v>54</v>
      </c>
      <c r="C33" s="30">
        <f>VLOOKUP(D33,'[1]Tabelen masters'!I$6:J69,2,FALSE)</f>
        <v>0.45</v>
      </c>
      <c r="D33" s="31">
        <v>13</v>
      </c>
      <c r="E33" s="30">
        <f>D33/30</f>
        <v>0.43333333333333335</v>
      </c>
      <c r="F33" s="32">
        <v>0</v>
      </c>
      <c r="G33" s="33" t="str">
        <f>IF(F33&lt;=1," ",10)</f>
        <v xml:space="preserve"> </v>
      </c>
      <c r="H33" s="34"/>
      <c r="I33" s="32"/>
      <c r="J33" s="35" t="str">
        <f>IF(I33&lt;=1," ",10)</f>
        <v xml:space="preserve"> </v>
      </c>
      <c r="K33" s="32"/>
      <c r="L33" s="32">
        <v>145</v>
      </c>
      <c r="M33" s="33">
        <f>IF(L33&lt;=1," ",10)</f>
        <v>10</v>
      </c>
      <c r="N33" s="36">
        <v>22</v>
      </c>
      <c r="O33" s="32"/>
      <c r="P33" s="33" t="str">
        <f>IF(O33&lt;=1," ",10)</f>
        <v xml:space="preserve"> </v>
      </c>
      <c r="Q33" s="36"/>
      <c r="R33" s="32"/>
      <c r="S33" s="33" t="str">
        <f>IF(R33&lt;=1," ",10)</f>
        <v xml:space="preserve"> </v>
      </c>
      <c r="T33" s="36"/>
      <c r="U33" s="32">
        <v>115</v>
      </c>
      <c r="V33" s="33">
        <f>IF(U33&lt;=1," ",10)</f>
        <v>10</v>
      </c>
      <c r="W33" s="36"/>
      <c r="X33" s="37">
        <f>SUM(F33:W33)</f>
        <v>302</v>
      </c>
      <c r="Y33" s="38">
        <f>MIN(F33,I33,L33,O33,R33,U33)</f>
        <v>0</v>
      </c>
      <c r="Z33" s="38">
        <f>SUM(X33-Y33)</f>
        <v>302</v>
      </c>
    </row>
    <row r="34" spans="1:26" x14ac:dyDescent="0.25">
      <c r="A34" s="41">
        <v>28</v>
      </c>
      <c r="B34" s="29" t="s">
        <v>55</v>
      </c>
      <c r="C34" s="30">
        <f>VLOOKUP(D34,'[1]Tabelen masters'!I$6:J127,2,FALSE)</f>
        <v>0.27500000000000002</v>
      </c>
      <c r="D34" s="31">
        <v>8</v>
      </c>
      <c r="E34" s="30">
        <f>D34/30</f>
        <v>0.26666666666666666</v>
      </c>
      <c r="F34" s="32">
        <v>0</v>
      </c>
      <c r="G34" s="33" t="str">
        <f>IF(F34&lt;=1," ",10)</f>
        <v xml:space="preserve"> </v>
      </c>
      <c r="H34" s="34"/>
      <c r="I34" s="32"/>
      <c r="J34" s="35" t="str">
        <f>IF(I34&lt;=1," ",10)</f>
        <v xml:space="preserve"> </v>
      </c>
      <c r="K34" s="32"/>
      <c r="L34" s="32">
        <v>93</v>
      </c>
      <c r="M34" s="33">
        <f>IF(L34&lt;=1," ",10)</f>
        <v>10</v>
      </c>
      <c r="N34" s="36"/>
      <c r="O34" s="32">
        <v>87</v>
      </c>
      <c r="P34" s="33">
        <f>IF(O34&lt;=1," ",10)</f>
        <v>10</v>
      </c>
      <c r="Q34" s="36"/>
      <c r="R34" s="32"/>
      <c r="S34" s="33" t="str">
        <f>IF(R34&lt;=1," ",10)</f>
        <v xml:space="preserve"> </v>
      </c>
      <c r="T34" s="36"/>
      <c r="U34" s="32">
        <v>88</v>
      </c>
      <c r="V34" s="33">
        <f>IF(U34&lt;=1," ",10)</f>
        <v>10</v>
      </c>
      <c r="W34" s="36"/>
      <c r="X34" s="37">
        <f>SUM(F34:W34)</f>
        <v>298</v>
      </c>
      <c r="Y34" s="38">
        <f>MIN(F34,I34,L34,O34,R34,U34)</f>
        <v>0</v>
      </c>
      <c r="Z34" s="38">
        <f>SUM(X34-Y34)</f>
        <v>298</v>
      </c>
    </row>
    <row r="35" spans="1:26" x14ac:dyDescent="0.25">
      <c r="A35" s="42">
        <v>29</v>
      </c>
      <c r="B35" s="29" t="s">
        <v>56</v>
      </c>
      <c r="C35" s="30">
        <f>VLOOKUP(D35,'[1]Tabelen masters'!I$6:J57,2,FALSE)</f>
        <v>0.35</v>
      </c>
      <c r="D35" s="31">
        <v>10</v>
      </c>
      <c r="E35" s="30">
        <f>D35/30</f>
        <v>0.33333333333333331</v>
      </c>
      <c r="F35" s="32">
        <v>0</v>
      </c>
      <c r="G35" s="33" t="str">
        <f>IF(F35&lt;=1," ",10)</f>
        <v xml:space="preserve"> </v>
      </c>
      <c r="H35" s="34"/>
      <c r="I35" s="32"/>
      <c r="J35" s="35" t="str">
        <f>IF(I35&lt;=1," ",10)</f>
        <v xml:space="preserve"> </v>
      </c>
      <c r="K35" s="32"/>
      <c r="L35" s="32"/>
      <c r="M35" s="33" t="str">
        <f>IF(L35&lt;=1," ",10)</f>
        <v xml:space="preserve"> </v>
      </c>
      <c r="N35" s="36"/>
      <c r="O35" s="32">
        <v>80</v>
      </c>
      <c r="P35" s="33">
        <f>IF(O35&lt;=1," ",10)</f>
        <v>10</v>
      </c>
      <c r="Q35" s="36"/>
      <c r="R35" s="32">
        <v>95</v>
      </c>
      <c r="S35" s="33">
        <f>IF(R35&lt;=1," ",10)</f>
        <v>10</v>
      </c>
      <c r="T35" s="36"/>
      <c r="U35" s="32">
        <v>85</v>
      </c>
      <c r="V35" s="33">
        <f>IF(U35&lt;=1," ",10)</f>
        <v>10</v>
      </c>
      <c r="W35" s="36"/>
      <c r="X35" s="37">
        <f>SUM(F35:W35)</f>
        <v>290</v>
      </c>
      <c r="Y35" s="38">
        <f>MIN(F35,I35,L35,O35,R35,U35)</f>
        <v>0</v>
      </c>
      <c r="Z35" s="38">
        <f>SUM(X35-Y35)</f>
        <v>290</v>
      </c>
    </row>
    <row r="36" spans="1:26" x14ac:dyDescent="0.25">
      <c r="A36" s="41">
        <v>30</v>
      </c>
      <c r="B36" s="47" t="s">
        <v>57</v>
      </c>
      <c r="C36" s="30">
        <f>VLOOKUP(D36,'[1]Tabelen masters'!I$6:J267,2,FALSE)</f>
        <v>0.27500000000000002</v>
      </c>
      <c r="D36" s="31">
        <v>8</v>
      </c>
      <c r="E36" s="30">
        <f>D36/30</f>
        <v>0.26666666666666666</v>
      </c>
      <c r="F36" s="32">
        <v>0</v>
      </c>
      <c r="G36" s="33" t="str">
        <f>IF(F36&lt;=1," ",10)</f>
        <v xml:space="preserve"> </v>
      </c>
      <c r="H36" s="34"/>
      <c r="I36" s="32"/>
      <c r="J36" s="35" t="str">
        <f>IF(I36&lt;=1," ",10)</f>
        <v xml:space="preserve"> </v>
      </c>
      <c r="K36" s="32"/>
      <c r="L36" s="32"/>
      <c r="M36" s="33" t="str">
        <f>IF(L36&lt;=1," ",10)</f>
        <v xml:space="preserve"> </v>
      </c>
      <c r="N36" s="36"/>
      <c r="O36" s="32">
        <v>55</v>
      </c>
      <c r="P36" s="33">
        <f>IF(O36&lt;=1," ",10)</f>
        <v>10</v>
      </c>
      <c r="Q36" s="36"/>
      <c r="R36" s="32">
        <v>106</v>
      </c>
      <c r="S36" s="33">
        <f>IF(R36&lt;=1," ",10)</f>
        <v>10</v>
      </c>
      <c r="T36" s="36"/>
      <c r="U36" s="32">
        <v>94</v>
      </c>
      <c r="V36" s="33">
        <f>IF(U36&lt;=1," ",10)</f>
        <v>10</v>
      </c>
      <c r="W36" s="36"/>
      <c r="X36" s="37">
        <f>SUM(F36:W36)</f>
        <v>285</v>
      </c>
      <c r="Y36" s="38">
        <f>MIN(F36,I36,L36,O36,R36,U36)</f>
        <v>0</v>
      </c>
      <c r="Z36" s="38">
        <f>SUM(X36-Y36)</f>
        <v>285</v>
      </c>
    </row>
    <row r="37" spans="1:26" x14ac:dyDescent="0.25">
      <c r="A37" s="42">
        <v>31</v>
      </c>
      <c r="B37" s="47" t="s">
        <v>58</v>
      </c>
      <c r="C37" s="30">
        <f>VLOOKUP(D37,'[1]Tabelen masters'!I$6:J201,2,FALSE)</f>
        <v>0.35</v>
      </c>
      <c r="D37" s="31">
        <v>10</v>
      </c>
      <c r="E37" s="30">
        <f>D37/30</f>
        <v>0.33333333333333331</v>
      </c>
      <c r="F37" s="32">
        <v>0</v>
      </c>
      <c r="G37" s="33" t="str">
        <f>IF(F37&lt;=1," ",10)</f>
        <v xml:space="preserve"> </v>
      </c>
      <c r="H37" s="34"/>
      <c r="I37" s="32"/>
      <c r="J37" s="35" t="str">
        <f>IF(I37&lt;=1," ",10)</f>
        <v xml:space="preserve"> </v>
      </c>
      <c r="K37" s="32"/>
      <c r="L37" s="32">
        <v>94</v>
      </c>
      <c r="M37" s="33">
        <f>IF(L37&lt;=1," ",10)</f>
        <v>10</v>
      </c>
      <c r="N37" s="36">
        <v>12</v>
      </c>
      <c r="O37" s="32">
        <v>122</v>
      </c>
      <c r="P37" s="33">
        <f>IF(O37&lt;=1," ",10)</f>
        <v>10</v>
      </c>
      <c r="Q37" s="36">
        <v>24</v>
      </c>
      <c r="R37" s="32"/>
      <c r="S37" s="33" t="str">
        <f>IF(R37&lt;=1," ",10)</f>
        <v xml:space="preserve"> </v>
      </c>
      <c r="T37" s="36"/>
      <c r="U37" s="32"/>
      <c r="V37" s="33" t="str">
        <f>IF(U37&lt;=1," ",10)</f>
        <v xml:space="preserve"> </v>
      </c>
      <c r="W37" s="36"/>
      <c r="X37" s="37">
        <f>SUM(F37:W37)</f>
        <v>272</v>
      </c>
      <c r="Y37" s="38">
        <f>MIN(F37,I37,L37,O37,R37,U37)</f>
        <v>0</v>
      </c>
      <c r="Z37" s="38">
        <f>SUM(X37-Y37)</f>
        <v>272</v>
      </c>
    </row>
    <row r="38" spans="1:26" x14ac:dyDescent="0.25">
      <c r="A38" s="41">
        <v>32</v>
      </c>
      <c r="B38" s="29" t="s">
        <v>59</v>
      </c>
      <c r="C38" s="30">
        <f>VLOOKUP(D38,'[1]Tabelen masters'!I$6:J241,2,FALSE)</f>
        <v>0.27500000000000002</v>
      </c>
      <c r="D38" s="31">
        <v>8</v>
      </c>
      <c r="E38" s="30">
        <f>D38/30</f>
        <v>0.26666666666666666</v>
      </c>
      <c r="F38" s="32">
        <v>0</v>
      </c>
      <c r="G38" s="33" t="str">
        <f>IF(F38&lt;=1," ",10)</f>
        <v xml:space="preserve"> </v>
      </c>
      <c r="H38" s="34"/>
      <c r="I38" s="32"/>
      <c r="J38" s="35" t="str">
        <f>IF(I38&lt;=1," ",10)</f>
        <v xml:space="preserve"> </v>
      </c>
      <c r="K38" s="32"/>
      <c r="L38" s="32">
        <v>75</v>
      </c>
      <c r="M38" s="33">
        <f>IF(L38&lt;=1," ",10)</f>
        <v>10</v>
      </c>
      <c r="N38" s="36"/>
      <c r="O38" s="32">
        <v>68</v>
      </c>
      <c r="P38" s="33">
        <f>IF(O38&lt;=1," ",10)</f>
        <v>10</v>
      </c>
      <c r="Q38" s="36"/>
      <c r="R38" s="32">
        <v>81</v>
      </c>
      <c r="S38" s="33">
        <f>IF(R38&lt;=1," ",10)</f>
        <v>10</v>
      </c>
      <c r="T38" s="36"/>
      <c r="U38" s="32"/>
      <c r="V38" s="33" t="str">
        <f>IF(U38&lt;=1," ",10)</f>
        <v xml:space="preserve"> </v>
      </c>
      <c r="W38" s="36"/>
      <c r="X38" s="37">
        <f>SUM(F38:W38)</f>
        <v>254</v>
      </c>
      <c r="Y38" s="38">
        <f>MIN(F38,I38,L38,O38,R38,U38)</f>
        <v>0</v>
      </c>
      <c r="Z38" s="38">
        <f>SUM(X38-Y38)</f>
        <v>254</v>
      </c>
    </row>
    <row r="39" spans="1:26" x14ac:dyDescent="0.25">
      <c r="A39" s="42">
        <v>33</v>
      </c>
      <c r="B39" s="29" t="s">
        <v>60</v>
      </c>
      <c r="C39" s="30">
        <f>VLOOKUP(D39,'[1]Tabelen masters'!I$6:J34,2,FALSE)</f>
        <v>0.317</v>
      </c>
      <c r="D39" s="31">
        <v>9</v>
      </c>
      <c r="E39" s="30">
        <f>D39/30</f>
        <v>0.3</v>
      </c>
      <c r="F39" s="32">
        <v>94</v>
      </c>
      <c r="G39" s="33">
        <f>IF(F39&lt;=1," ",10)</f>
        <v>10</v>
      </c>
      <c r="H39" s="34"/>
      <c r="I39" s="32"/>
      <c r="J39" s="35" t="str">
        <f>IF(I39&lt;=1," ",10)</f>
        <v xml:space="preserve"> </v>
      </c>
      <c r="K39" s="32"/>
      <c r="L39" s="32">
        <v>0</v>
      </c>
      <c r="M39" s="33" t="str">
        <f>IF(L39&lt;=1," ",10)</f>
        <v xml:space="preserve"> </v>
      </c>
      <c r="N39" s="36"/>
      <c r="O39" s="32"/>
      <c r="P39" s="33" t="str">
        <f>IF(O39&lt;=1," ",10)</f>
        <v xml:space="preserve"> </v>
      </c>
      <c r="Q39" s="36"/>
      <c r="R39" s="32"/>
      <c r="S39" s="33" t="str">
        <f>IF(R39&lt;=1," ",10)</f>
        <v xml:space="preserve"> </v>
      </c>
      <c r="T39" s="36"/>
      <c r="U39" s="32">
        <v>117</v>
      </c>
      <c r="V39" s="33">
        <f>IF(U39&lt;=1," ",10)</f>
        <v>10</v>
      </c>
      <c r="W39" s="36">
        <v>18</v>
      </c>
      <c r="X39" s="37">
        <f>SUM(F39:W39)</f>
        <v>249</v>
      </c>
      <c r="Y39" s="38">
        <f>MIN(F39,I39,L39,O39,R39,U39)</f>
        <v>0</v>
      </c>
      <c r="Z39" s="38">
        <f>SUM(X39-Y39)</f>
        <v>249</v>
      </c>
    </row>
    <row r="40" spans="1:26" x14ac:dyDescent="0.25">
      <c r="A40" s="41">
        <v>34</v>
      </c>
      <c r="B40" s="29" t="s">
        <v>61</v>
      </c>
      <c r="C40" s="30">
        <f>VLOOKUP(D40,'[1]Tabelen masters'!I$6:J115,2,FALSE)</f>
        <v>0.27500000000000002</v>
      </c>
      <c r="D40" s="31">
        <v>8</v>
      </c>
      <c r="E40" s="30">
        <f>D40/30</f>
        <v>0.26666666666666666</v>
      </c>
      <c r="F40" s="32">
        <v>112</v>
      </c>
      <c r="G40" s="33">
        <f>IF(F40&lt;=1," ",10)</f>
        <v>10</v>
      </c>
      <c r="H40" s="34">
        <v>20</v>
      </c>
      <c r="I40" s="32"/>
      <c r="J40" s="35" t="str">
        <f>IF(I40&lt;=1," ",10)</f>
        <v xml:space="preserve"> </v>
      </c>
      <c r="K40" s="32"/>
      <c r="L40" s="32">
        <v>0</v>
      </c>
      <c r="M40" s="33" t="str">
        <f>IF(L40&lt;=1," ",10)</f>
        <v xml:space="preserve"> </v>
      </c>
      <c r="N40" s="36"/>
      <c r="O40" s="32"/>
      <c r="P40" s="33" t="str">
        <f>IF(O40&lt;=1," ",10)</f>
        <v xml:space="preserve"> </v>
      </c>
      <c r="Q40" s="36"/>
      <c r="R40" s="32">
        <v>93</v>
      </c>
      <c r="S40" s="33">
        <f>IF(R40&lt;=1," ",10)</f>
        <v>10</v>
      </c>
      <c r="T40" s="36"/>
      <c r="U40" s="32"/>
      <c r="V40" s="33" t="str">
        <f>IF(U40&lt;=1," ",10)</f>
        <v xml:space="preserve"> </v>
      </c>
      <c r="W40" s="36"/>
      <c r="X40" s="37">
        <f>SUM(F40:W40)</f>
        <v>245</v>
      </c>
      <c r="Y40" s="38">
        <f>MIN(F40,I40,L40,O40,R40,U40)</f>
        <v>0</v>
      </c>
      <c r="Z40" s="38">
        <f>SUM(X40-Y40)</f>
        <v>245</v>
      </c>
    </row>
    <row r="41" spans="1:26" x14ac:dyDescent="0.25">
      <c r="A41" s="42">
        <v>35</v>
      </c>
      <c r="B41" s="29" t="s">
        <v>62</v>
      </c>
      <c r="C41" s="30">
        <f>VLOOKUP(D41,'[1]Tabelen masters'!I$6:J112,2,FALSE)</f>
        <v>0.317</v>
      </c>
      <c r="D41" s="31">
        <v>9</v>
      </c>
      <c r="E41" s="30">
        <f>D41/30</f>
        <v>0.3</v>
      </c>
      <c r="F41" s="32">
        <v>87</v>
      </c>
      <c r="G41" s="33">
        <f>IF(F41&lt;=1," ",10)</f>
        <v>10</v>
      </c>
      <c r="H41" s="34"/>
      <c r="I41" s="32"/>
      <c r="J41" s="35" t="str">
        <f>IF(I41&lt;=1," ",10)</f>
        <v xml:space="preserve"> </v>
      </c>
      <c r="K41" s="32"/>
      <c r="L41" s="32">
        <v>0</v>
      </c>
      <c r="M41" s="33" t="str">
        <f>IF(L41&lt;=1," ",10)</f>
        <v xml:space="preserve"> </v>
      </c>
      <c r="N41" s="36"/>
      <c r="O41" s="32"/>
      <c r="P41" s="33" t="str">
        <f>IF(O41&lt;=1," ",10)</f>
        <v xml:space="preserve"> </v>
      </c>
      <c r="Q41" s="36"/>
      <c r="R41" s="32"/>
      <c r="S41" s="33" t="str">
        <f>IF(R41&lt;=1," ",10)</f>
        <v xml:space="preserve"> </v>
      </c>
      <c r="T41" s="36"/>
      <c r="U41" s="32">
        <v>131</v>
      </c>
      <c r="V41" s="33">
        <f>IF(U41&lt;=1," ",10)</f>
        <v>10</v>
      </c>
      <c r="W41" s="36"/>
      <c r="X41" s="37">
        <f>SUM(F41:W41)</f>
        <v>238</v>
      </c>
      <c r="Y41" s="38">
        <f>MIN(F41,I41,L41,O41,R41,U41)</f>
        <v>0</v>
      </c>
      <c r="Z41" s="38">
        <f>SUM(X41-Y41)</f>
        <v>238</v>
      </c>
    </row>
    <row r="42" spans="1:26" x14ac:dyDescent="0.25">
      <c r="A42" s="41">
        <v>36</v>
      </c>
      <c r="B42" s="47" t="s">
        <v>63</v>
      </c>
      <c r="C42" s="30">
        <f>VLOOKUP(D42,'[1]Tabelen masters'!I$6:J139,2,FALSE)</f>
        <v>0.35</v>
      </c>
      <c r="D42" s="31">
        <v>10</v>
      </c>
      <c r="E42" s="30">
        <f>D42/30</f>
        <v>0.33333333333333331</v>
      </c>
      <c r="F42" s="32">
        <v>0</v>
      </c>
      <c r="G42" s="33" t="str">
        <f>IF(F42&lt;=1," ",10)</f>
        <v xml:space="preserve"> </v>
      </c>
      <c r="H42" s="34"/>
      <c r="I42" s="32"/>
      <c r="J42" s="35" t="str">
        <f>IF(I42&lt;=1," ",10)</f>
        <v xml:space="preserve"> </v>
      </c>
      <c r="K42" s="32"/>
      <c r="L42" s="32">
        <v>94</v>
      </c>
      <c r="M42" s="33">
        <f>IF(L42&lt;=1," ",10)</f>
        <v>10</v>
      </c>
      <c r="N42" s="44">
        <v>26</v>
      </c>
      <c r="O42" s="32"/>
      <c r="P42" s="33" t="str">
        <f>IF(O42&lt;=1," ",10)</f>
        <v xml:space="preserve"> </v>
      </c>
      <c r="Q42" s="36"/>
      <c r="R42" s="32">
        <v>72</v>
      </c>
      <c r="S42" s="33">
        <f>IF(R42&lt;=1," ",10)</f>
        <v>10</v>
      </c>
      <c r="T42" s="36"/>
      <c r="U42" s="32"/>
      <c r="V42" s="33" t="str">
        <f>IF(U42&lt;=1," ",10)</f>
        <v xml:space="preserve"> </v>
      </c>
      <c r="W42" s="36"/>
      <c r="X42" s="37">
        <f>SUM(F42:W42)</f>
        <v>212</v>
      </c>
      <c r="Y42" s="38">
        <f>MIN(F42,I42,L42,O42,R42,U42)</f>
        <v>0</v>
      </c>
      <c r="Z42" s="38">
        <f>SUM(X42-Y42)</f>
        <v>212</v>
      </c>
    </row>
    <row r="43" spans="1:26" x14ac:dyDescent="0.25">
      <c r="A43" s="42">
        <v>37</v>
      </c>
      <c r="B43" s="29" t="s">
        <v>64</v>
      </c>
      <c r="C43" s="30">
        <f>VLOOKUP(D43,'[1]Tabelen masters'!I$6:J101,2,FALSE)</f>
        <v>0.317</v>
      </c>
      <c r="D43" s="31">
        <v>9</v>
      </c>
      <c r="E43" s="30">
        <f>D43/30</f>
        <v>0.3</v>
      </c>
      <c r="F43" s="32">
        <v>0</v>
      </c>
      <c r="G43" s="33" t="str">
        <f>IF(F43&lt;=1," ",10)</f>
        <v xml:space="preserve"> </v>
      </c>
      <c r="H43" s="34"/>
      <c r="I43" s="32"/>
      <c r="J43" s="35" t="str">
        <f>IF(I43&lt;=1," ",10)</f>
        <v xml:space="preserve"> </v>
      </c>
      <c r="K43" s="32"/>
      <c r="L43" s="32">
        <v>100</v>
      </c>
      <c r="M43" s="33">
        <f>IF(L43&lt;=1," ",10)</f>
        <v>10</v>
      </c>
      <c r="N43" s="36"/>
      <c r="O43" s="32"/>
      <c r="P43" s="33" t="str">
        <f>IF(O43&lt;=1," ",10)</f>
        <v xml:space="preserve"> </v>
      </c>
      <c r="Q43" s="36"/>
      <c r="R43" s="32">
        <v>90</v>
      </c>
      <c r="S43" s="33">
        <f>IF(R43&lt;=1," ",10)</f>
        <v>10</v>
      </c>
      <c r="T43" s="36"/>
      <c r="U43" s="32"/>
      <c r="V43" s="33" t="str">
        <f>IF(U43&lt;=1," ",10)</f>
        <v xml:space="preserve"> </v>
      </c>
      <c r="W43" s="36"/>
      <c r="X43" s="37">
        <f>SUM(F43:W43)</f>
        <v>210</v>
      </c>
      <c r="Y43" s="38">
        <f>MIN(F43,I43,L43,O43,R43,U43)</f>
        <v>0</v>
      </c>
      <c r="Z43" s="38">
        <f>SUM(X43-Y43)</f>
        <v>210</v>
      </c>
    </row>
    <row r="44" spans="1:26" x14ac:dyDescent="0.25">
      <c r="A44" s="41">
        <v>38</v>
      </c>
      <c r="B44" s="29" t="s">
        <v>65</v>
      </c>
      <c r="C44" s="30">
        <f>VLOOKUP(D44,'[1]Tabelen masters'!I$6:J105,2,FALSE)</f>
        <v>0.38400000000000001</v>
      </c>
      <c r="D44" s="31">
        <v>11</v>
      </c>
      <c r="E44" s="30">
        <f>D44/30</f>
        <v>0.36666666666666664</v>
      </c>
      <c r="F44" s="32">
        <v>0</v>
      </c>
      <c r="G44" s="33" t="str">
        <f>IF(F44&lt;=1," ",10)</f>
        <v xml:space="preserve"> </v>
      </c>
      <c r="H44" s="34"/>
      <c r="I44" s="32"/>
      <c r="J44" s="35" t="str">
        <f>IF(I44&lt;=1," ",10)</f>
        <v xml:space="preserve"> </v>
      </c>
      <c r="K44" s="32"/>
      <c r="L44" s="32"/>
      <c r="M44" s="33" t="str">
        <f>IF(L44&lt;=1," ",10)</f>
        <v xml:space="preserve"> </v>
      </c>
      <c r="N44" s="36"/>
      <c r="O44" s="32">
        <v>125</v>
      </c>
      <c r="P44" s="33">
        <f>IF(O44&lt;=1," ",10)</f>
        <v>10</v>
      </c>
      <c r="Q44" s="36"/>
      <c r="R44" s="32">
        <v>63</v>
      </c>
      <c r="S44" s="33">
        <f>IF(R44&lt;=1," ",10)</f>
        <v>10</v>
      </c>
      <c r="T44" s="36"/>
      <c r="U44" s="32"/>
      <c r="V44" s="33" t="str">
        <f>IF(U44&lt;=1," ",10)</f>
        <v xml:space="preserve"> </v>
      </c>
      <c r="W44" s="36"/>
      <c r="X44" s="37">
        <f>SUM(F44:W44)</f>
        <v>208</v>
      </c>
      <c r="Y44" s="38">
        <f>MIN(F44,I44,L44,O44,R44,U44)</f>
        <v>0</v>
      </c>
      <c r="Z44" s="38">
        <f>SUM(X44-Y44)</f>
        <v>208</v>
      </c>
    </row>
    <row r="45" spans="1:26" x14ac:dyDescent="0.25">
      <c r="A45" s="42">
        <v>39</v>
      </c>
      <c r="B45" s="40" t="s">
        <v>66</v>
      </c>
      <c r="C45" s="30">
        <f>VLOOKUP(D45,'[1]Tabelen masters'!I$6:J211,2,FALSE)</f>
        <v>0.27500000000000002</v>
      </c>
      <c r="D45" s="31">
        <v>8</v>
      </c>
      <c r="E45" s="30">
        <f>D45/30</f>
        <v>0.26666666666666666</v>
      </c>
      <c r="F45" s="32">
        <v>100</v>
      </c>
      <c r="G45" s="33">
        <f>IF(F45&lt;=1," ",10)</f>
        <v>10</v>
      </c>
      <c r="H45" s="34"/>
      <c r="I45" s="32"/>
      <c r="J45" s="35" t="str">
        <f>IF(I45&lt;=1," ",10)</f>
        <v xml:space="preserve"> </v>
      </c>
      <c r="K45" s="32"/>
      <c r="L45" s="32">
        <v>0</v>
      </c>
      <c r="M45" s="33" t="str">
        <f>IF(L45&lt;=1," ",10)</f>
        <v xml:space="preserve"> </v>
      </c>
      <c r="N45" s="36"/>
      <c r="O45" s="32"/>
      <c r="P45" s="33" t="str">
        <f>IF(O45&lt;=1," ",10)</f>
        <v xml:space="preserve"> </v>
      </c>
      <c r="Q45" s="36"/>
      <c r="R45" s="32"/>
      <c r="S45" s="33" t="str">
        <f>IF(R45&lt;=1," ",10)</f>
        <v xml:space="preserve"> </v>
      </c>
      <c r="T45" s="36"/>
      <c r="U45" s="32">
        <v>75</v>
      </c>
      <c r="V45" s="33">
        <f>IF(U45&lt;=1," ",10)</f>
        <v>10</v>
      </c>
      <c r="W45" s="36"/>
      <c r="X45" s="37">
        <f>SUM(F45:W45)</f>
        <v>195</v>
      </c>
      <c r="Y45" s="38">
        <f>MIN(F45,I45,L45,O45,R45,U45)</f>
        <v>0</v>
      </c>
      <c r="Z45" s="38">
        <f>SUM(X45-Y45)</f>
        <v>195</v>
      </c>
    </row>
    <row r="46" spans="1:26" x14ac:dyDescent="0.25">
      <c r="A46" s="41">
        <v>40</v>
      </c>
      <c r="B46" s="48" t="s">
        <v>67</v>
      </c>
      <c r="C46" s="30">
        <f>VLOOKUP(D46,'[1]Tabelen masters'!I$6:J270,2,FALSE)</f>
        <v>0.38400000000000001</v>
      </c>
      <c r="D46" s="31">
        <v>11</v>
      </c>
      <c r="E46" s="30">
        <f>D46/30</f>
        <v>0.36666666666666664</v>
      </c>
      <c r="F46" s="32">
        <v>0</v>
      </c>
      <c r="G46" s="33" t="str">
        <f>IF(F46&lt;=1," ",10)</f>
        <v xml:space="preserve"> </v>
      </c>
      <c r="H46" s="34"/>
      <c r="I46" s="32"/>
      <c r="J46" s="35" t="str">
        <f>IF(I46&lt;=1," ",10)</f>
        <v xml:space="preserve"> </v>
      </c>
      <c r="K46" s="32"/>
      <c r="L46" s="32"/>
      <c r="M46" s="33" t="str">
        <f>IF(L46&lt;=1," ",10)</f>
        <v xml:space="preserve"> </v>
      </c>
      <c r="N46" s="36"/>
      <c r="O46" s="32"/>
      <c r="P46" s="33" t="str">
        <f>IF(O46&lt;=1," ",10)</f>
        <v xml:space="preserve"> </v>
      </c>
      <c r="Q46" s="36"/>
      <c r="R46" s="32"/>
      <c r="S46" s="33" t="str">
        <f>IF(R46&lt;=1," ",10)</f>
        <v xml:space="preserve"> </v>
      </c>
      <c r="T46" s="36"/>
      <c r="U46" s="32">
        <v>150</v>
      </c>
      <c r="V46" s="33">
        <f>IF(U46&lt;=1," ",10)</f>
        <v>10</v>
      </c>
      <c r="W46" s="36">
        <v>22</v>
      </c>
      <c r="X46" s="37">
        <f>SUM(F46:W46)</f>
        <v>182</v>
      </c>
      <c r="Y46" s="38">
        <f>MIN(F46,I46,L46,O46,R46,U46)</f>
        <v>0</v>
      </c>
      <c r="Z46" s="38">
        <f>SUM(X46-Y46)</f>
        <v>182</v>
      </c>
    </row>
    <row r="47" spans="1:26" x14ac:dyDescent="0.25">
      <c r="A47" s="42">
        <v>41</v>
      </c>
      <c r="B47" s="29" t="s">
        <v>68</v>
      </c>
      <c r="C47" s="30">
        <f>VLOOKUP(D47,'[1]Tabelen masters'!I$6:J89,2,FALSE)</f>
        <v>0.27500000000000002</v>
      </c>
      <c r="D47" s="31">
        <v>8</v>
      </c>
      <c r="E47" s="30">
        <f>D47/30</f>
        <v>0.26666666666666666</v>
      </c>
      <c r="F47" s="32">
        <v>0</v>
      </c>
      <c r="G47" s="33" t="str">
        <f>IF(F47&lt;=1," ",10)</f>
        <v xml:space="preserve"> </v>
      </c>
      <c r="H47" s="34"/>
      <c r="I47" s="32"/>
      <c r="J47" s="35" t="str">
        <f>IF(I47&lt;=1," ",10)</f>
        <v xml:space="preserve"> </v>
      </c>
      <c r="K47" s="32"/>
      <c r="L47" s="32"/>
      <c r="M47" s="33" t="str">
        <f>IF(L47&lt;=1," ",10)</f>
        <v xml:space="preserve"> </v>
      </c>
      <c r="N47" s="36"/>
      <c r="O47" s="32">
        <v>93</v>
      </c>
      <c r="P47" s="33">
        <f>IF(O47&lt;=1," ",10)</f>
        <v>10</v>
      </c>
      <c r="Q47" s="36">
        <v>12</v>
      </c>
      <c r="R47" s="32"/>
      <c r="S47" s="33" t="str">
        <f>IF(R47&lt;=1," ",10)</f>
        <v xml:space="preserve"> </v>
      </c>
      <c r="T47" s="36"/>
      <c r="U47" s="32">
        <v>56</v>
      </c>
      <c r="V47" s="33">
        <f>IF(U47&lt;=1," ",10)</f>
        <v>10</v>
      </c>
      <c r="W47" s="36"/>
      <c r="X47" s="37">
        <f>SUM(F47:W47)</f>
        <v>181</v>
      </c>
      <c r="Y47" s="38">
        <f>MIN(F47,I47,L47,O47,R47,U47)</f>
        <v>0</v>
      </c>
      <c r="Z47" s="38">
        <f>SUM(X47-Y47)</f>
        <v>181</v>
      </c>
    </row>
    <row r="48" spans="1:26" x14ac:dyDescent="0.25">
      <c r="A48" s="41">
        <v>42</v>
      </c>
      <c r="B48" s="29" t="s">
        <v>69</v>
      </c>
      <c r="C48" s="30">
        <f>VLOOKUP(D48,'[1]Tabelen masters'!I$6:J121,2,FALSE)</f>
        <v>0.27500000000000002</v>
      </c>
      <c r="D48" s="31">
        <v>8</v>
      </c>
      <c r="E48" s="30">
        <f>D48/30</f>
        <v>0.26666666666666666</v>
      </c>
      <c r="F48" s="32">
        <v>0</v>
      </c>
      <c r="G48" s="33" t="str">
        <f>IF(F48&lt;=1," ",10)</f>
        <v xml:space="preserve"> </v>
      </c>
      <c r="H48" s="34"/>
      <c r="I48" s="32"/>
      <c r="J48" s="35" t="str">
        <f>IF(I48&lt;=1," ",10)</f>
        <v xml:space="preserve"> </v>
      </c>
      <c r="K48" s="32"/>
      <c r="L48" s="32"/>
      <c r="M48" s="33" t="str">
        <f>IF(L48&lt;=1," ",10)</f>
        <v xml:space="preserve"> </v>
      </c>
      <c r="N48" s="36"/>
      <c r="O48" s="32">
        <v>62</v>
      </c>
      <c r="P48" s="33">
        <f>IF(O48&lt;=1," ",10)</f>
        <v>10</v>
      </c>
      <c r="Q48" s="36"/>
      <c r="R48" s="32"/>
      <c r="S48" s="33" t="str">
        <f>IF(R48&lt;=1," ",10)</f>
        <v xml:space="preserve"> </v>
      </c>
      <c r="T48" s="36"/>
      <c r="U48" s="32">
        <v>75</v>
      </c>
      <c r="V48" s="33">
        <f>IF(U48&lt;=1," ",10)</f>
        <v>10</v>
      </c>
      <c r="W48" s="36">
        <v>20</v>
      </c>
      <c r="X48" s="37">
        <f>SUM(F48:W48)</f>
        <v>177</v>
      </c>
      <c r="Y48" s="38">
        <f>MIN(F48,I48,L48,O48,R48,U48)</f>
        <v>0</v>
      </c>
      <c r="Z48" s="38">
        <f>SUM(X48-Y48)</f>
        <v>177</v>
      </c>
    </row>
    <row r="49" spans="1:26" x14ac:dyDescent="0.25">
      <c r="A49" s="42">
        <v>43</v>
      </c>
      <c r="B49" s="29" t="s">
        <v>70</v>
      </c>
      <c r="C49" s="30">
        <f>VLOOKUP(D49,'[1]Tabelen masters'!I$6:J234,2,FALSE)</f>
        <v>0.45</v>
      </c>
      <c r="D49" s="31">
        <v>13</v>
      </c>
      <c r="E49" s="30">
        <f>D49/30</f>
        <v>0.43333333333333335</v>
      </c>
      <c r="F49" s="32">
        <v>0</v>
      </c>
      <c r="G49" s="33" t="str">
        <f>IF(F49&lt;=1," ",10)</f>
        <v xml:space="preserve"> </v>
      </c>
      <c r="H49" s="34"/>
      <c r="I49" s="32"/>
      <c r="J49" s="35" t="str">
        <f>IF(I49&lt;=1," ",10)</f>
        <v xml:space="preserve"> </v>
      </c>
      <c r="K49" s="32"/>
      <c r="L49" s="32"/>
      <c r="M49" s="33" t="str">
        <f>IF(L49&lt;=1," ",10)</f>
        <v xml:space="preserve"> </v>
      </c>
      <c r="N49" s="36"/>
      <c r="O49" s="32"/>
      <c r="P49" s="33" t="str">
        <f>IF(O49&lt;=1," ",10)</f>
        <v xml:space="preserve"> </v>
      </c>
      <c r="Q49" s="36"/>
      <c r="R49" s="32"/>
      <c r="S49" s="33" t="str">
        <f>IF(R49&lt;=1," ",10)</f>
        <v xml:space="preserve"> </v>
      </c>
      <c r="T49" s="36"/>
      <c r="U49" s="32">
        <v>131</v>
      </c>
      <c r="V49" s="33">
        <f>IF(U49&lt;=1," ",10)</f>
        <v>10</v>
      </c>
      <c r="W49" s="36">
        <v>28</v>
      </c>
      <c r="X49" s="37">
        <f>SUM(F49:W49)</f>
        <v>169</v>
      </c>
      <c r="Y49" s="38">
        <f>MIN(F49,I49,L49,O49,R49,U49)</f>
        <v>0</v>
      </c>
      <c r="Z49" s="38">
        <f>SUM(X49-Y49)</f>
        <v>169</v>
      </c>
    </row>
    <row r="50" spans="1:26" x14ac:dyDescent="0.25">
      <c r="A50" s="41">
        <v>44</v>
      </c>
      <c r="B50" s="40" t="s">
        <v>71</v>
      </c>
      <c r="C50" s="30">
        <f>VLOOKUP(D50,'[1]Tabelen masters'!I$6:J215,2,FALSE)</f>
        <v>0.317</v>
      </c>
      <c r="D50" s="31">
        <v>9</v>
      </c>
      <c r="E50" s="30">
        <f>D50/30</f>
        <v>0.3</v>
      </c>
      <c r="F50" s="32">
        <v>0</v>
      </c>
      <c r="G50" s="33" t="str">
        <f>IF(F50&lt;=1," ",10)</f>
        <v xml:space="preserve"> </v>
      </c>
      <c r="H50" s="34"/>
      <c r="I50" s="32"/>
      <c r="J50" s="35" t="str">
        <f>IF(I50&lt;=1," ",10)</f>
        <v xml:space="preserve"> </v>
      </c>
      <c r="K50" s="32"/>
      <c r="L50" s="32"/>
      <c r="M50" s="33" t="str">
        <f>IF(L50&lt;=1," ",10)</f>
        <v xml:space="preserve"> </v>
      </c>
      <c r="N50" s="36"/>
      <c r="O50" s="32">
        <v>54</v>
      </c>
      <c r="P50" s="33">
        <f>IF(O50&lt;=1," ",10)</f>
        <v>10</v>
      </c>
      <c r="Q50" s="36"/>
      <c r="R50" s="32">
        <v>94</v>
      </c>
      <c r="S50" s="33">
        <f>IF(R50&lt;=1," ",10)</f>
        <v>10</v>
      </c>
      <c r="T50" s="36"/>
      <c r="U50" s="32"/>
      <c r="V50" s="33" t="str">
        <f>IF(U50&lt;=1," ",10)</f>
        <v xml:space="preserve"> </v>
      </c>
      <c r="W50" s="36"/>
      <c r="X50" s="37">
        <f>SUM(F50:W50)</f>
        <v>168</v>
      </c>
      <c r="Y50" s="38">
        <f>MIN(F50,I50,L50,O50,R50,U50)</f>
        <v>0</v>
      </c>
      <c r="Z50" s="38">
        <f>SUM(X50-Y50)</f>
        <v>168</v>
      </c>
    </row>
    <row r="51" spans="1:26" x14ac:dyDescent="0.25">
      <c r="A51" s="42">
        <v>45</v>
      </c>
      <c r="B51" s="29" t="s">
        <v>72</v>
      </c>
      <c r="C51" s="30">
        <f>VLOOKUP(D51,'[1]Tabelen masters'!I$6:J93,2,FALSE)</f>
        <v>0.27500000000000002</v>
      </c>
      <c r="D51" s="31">
        <v>8</v>
      </c>
      <c r="E51" s="30">
        <f>D51/30</f>
        <v>0.26666666666666666</v>
      </c>
      <c r="F51" s="32">
        <v>0</v>
      </c>
      <c r="G51" s="33" t="str">
        <f>IF(F51&lt;=1," ",10)</f>
        <v xml:space="preserve"> </v>
      </c>
      <c r="H51" s="34"/>
      <c r="I51" s="32"/>
      <c r="J51" s="35" t="str">
        <f>IF(I51&lt;=1," ",10)</f>
        <v xml:space="preserve"> </v>
      </c>
      <c r="K51" s="32"/>
      <c r="L51" s="32">
        <v>50</v>
      </c>
      <c r="M51" s="33">
        <f>IF(L51&lt;=1," ",10)</f>
        <v>10</v>
      </c>
      <c r="N51" s="36"/>
      <c r="O51" s="32"/>
      <c r="P51" s="33" t="str">
        <f>IF(O51&lt;=1," ",10)</f>
        <v xml:space="preserve"> </v>
      </c>
      <c r="Q51" s="36"/>
      <c r="R51" s="32">
        <v>93</v>
      </c>
      <c r="S51" s="33">
        <f>IF(R51&lt;=1," ",10)</f>
        <v>10</v>
      </c>
      <c r="T51" s="36"/>
      <c r="U51" s="32"/>
      <c r="V51" s="33" t="str">
        <f>IF(U51&lt;=1," ",10)</f>
        <v xml:space="preserve"> </v>
      </c>
      <c r="W51" s="36"/>
      <c r="X51" s="37">
        <f>SUM(F51:W51)</f>
        <v>163</v>
      </c>
      <c r="Y51" s="38">
        <f>MIN(F51,I51,L51,O51,R51,U51)</f>
        <v>0</v>
      </c>
      <c r="Z51" s="38">
        <f>SUM(X51-Y51)</f>
        <v>163</v>
      </c>
    </row>
    <row r="52" spans="1:26" x14ac:dyDescent="0.25">
      <c r="A52" s="41">
        <v>46</v>
      </c>
      <c r="B52" s="40" t="s">
        <v>73</v>
      </c>
      <c r="C52" s="30">
        <f>VLOOKUP(D52,'[1]Tabelen masters'!I$6:J179,2,FALSE)</f>
        <v>0.27500000000000002</v>
      </c>
      <c r="D52" s="31">
        <v>8</v>
      </c>
      <c r="E52" s="30">
        <f>D52/30</f>
        <v>0.26666666666666666</v>
      </c>
      <c r="F52" s="32">
        <v>0</v>
      </c>
      <c r="G52" s="33" t="str">
        <f>IF(F52&lt;=1," ",10)</f>
        <v xml:space="preserve"> </v>
      </c>
      <c r="H52" s="34"/>
      <c r="I52" s="32"/>
      <c r="J52" s="35" t="str">
        <f>IF(I52&lt;=1," ",10)</f>
        <v xml:space="preserve"> </v>
      </c>
      <c r="K52" s="32"/>
      <c r="L52" s="32">
        <v>75</v>
      </c>
      <c r="M52" s="33">
        <f>IF(L52&lt;=1," ",10)</f>
        <v>10</v>
      </c>
      <c r="N52" s="36"/>
      <c r="O52" s="32"/>
      <c r="P52" s="33" t="str">
        <f>IF(O52&lt;=1," ",10)</f>
        <v xml:space="preserve"> </v>
      </c>
      <c r="Q52" s="36"/>
      <c r="R52" s="32"/>
      <c r="S52" s="33" t="str">
        <f>IF(R52&lt;=1," ",10)</f>
        <v xml:space="preserve"> </v>
      </c>
      <c r="T52" s="36"/>
      <c r="U52" s="32">
        <v>63</v>
      </c>
      <c r="V52" s="33">
        <f>IF(U52&lt;=1," ",10)</f>
        <v>10</v>
      </c>
      <c r="W52" s="36"/>
      <c r="X52" s="37">
        <f>SUM(F52:W52)</f>
        <v>158</v>
      </c>
      <c r="Y52" s="38">
        <f>MIN(F52,I52,L52,O52,R52,U52)</f>
        <v>0</v>
      </c>
      <c r="Z52" s="38">
        <f>SUM(X52-Y52)</f>
        <v>158</v>
      </c>
    </row>
    <row r="53" spans="1:26" x14ac:dyDescent="0.25">
      <c r="A53" s="42">
        <v>47</v>
      </c>
      <c r="B53" s="49" t="s">
        <v>74</v>
      </c>
      <c r="C53" s="30">
        <f>VLOOKUP(D53,'[1]Tabelen masters'!I$6:J81,2,FALSE)</f>
        <v>0.35</v>
      </c>
      <c r="D53" s="31">
        <v>10</v>
      </c>
      <c r="E53" s="30">
        <f>D53/30</f>
        <v>0.33333333333333331</v>
      </c>
      <c r="F53" s="32">
        <v>0</v>
      </c>
      <c r="G53" s="33" t="str">
        <f>IF(F53&lt;=1," ",10)</f>
        <v xml:space="preserve"> </v>
      </c>
      <c r="H53" s="34"/>
      <c r="I53" s="32"/>
      <c r="J53" s="35" t="str">
        <f>IF(I53&lt;=1," ",10)</f>
        <v xml:space="preserve"> </v>
      </c>
      <c r="K53" s="32"/>
      <c r="L53" s="32"/>
      <c r="M53" s="33" t="str">
        <f>IF(L53&lt;=1," ",10)</f>
        <v xml:space="preserve"> </v>
      </c>
      <c r="N53" s="36"/>
      <c r="O53" s="32"/>
      <c r="P53" s="33" t="str">
        <f>IF(O53&lt;=1," ",10)</f>
        <v xml:space="preserve"> </v>
      </c>
      <c r="Q53" s="36"/>
      <c r="R53" s="32"/>
      <c r="S53" s="33" t="str">
        <f>IF(R53&lt;=1," ",10)</f>
        <v xml:space="preserve"> </v>
      </c>
      <c r="T53" s="36"/>
      <c r="U53" s="32">
        <v>144</v>
      </c>
      <c r="V53" s="33">
        <f>IF(U53&lt;=1," ",10)</f>
        <v>10</v>
      </c>
      <c r="W53" s="36"/>
      <c r="X53" s="37">
        <f>SUM(F53:W53)</f>
        <v>154</v>
      </c>
      <c r="Y53" s="38">
        <f>MIN(F53,I53,L53,O53,R53,U53)</f>
        <v>0</v>
      </c>
      <c r="Z53" s="38">
        <f>SUM(X53-Y53)</f>
        <v>154</v>
      </c>
    </row>
    <row r="54" spans="1:26" x14ac:dyDescent="0.25">
      <c r="A54" s="41">
        <v>48</v>
      </c>
      <c r="B54" s="29" t="s">
        <v>75</v>
      </c>
      <c r="C54" s="30">
        <f>VLOOKUP(D54,'[1]Tabelen masters'!I$6:J203,2,FALSE)</f>
        <v>0.317</v>
      </c>
      <c r="D54" s="31">
        <v>9</v>
      </c>
      <c r="E54" s="30">
        <f>D54/30</f>
        <v>0.3</v>
      </c>
      <c r="F54" s="32">
        <v>0</v>
      </c>
      <c r="G54" s="33" t="str">
        <f>IF(F54&lt;=1," ",10)</f>
        <v xml:space="preserve"> </v>
      </c>
      <c r="H54" s="34"/>
      <c r="I54" s="32"/>
      <c r="J54" s="35" t="str">
        <f>IF(I54&lt;=1," ",10)</f>
        <v xml:space="preserve"> </v>
      </c>
      <c r="K54" s="32"/>
      <c r="L54" s="32"/>
      <c r="M54" s="33" t="str">
        <f>IF(L54&lt;=1," ",10)</f>
        <v xml:space="preserve"> </v>
      </c>
      <c r="N54" s="36"/>
      <c r="O54" s="32">
        <v>118</v>
      </c>
      <c r="P54" s="33">
        <f>IF(O54&lt;=1," ",10)</f>
        <v>10</v>
      </c>
      <c r="Q54" s="36">
        <v>20</v>
      </c>
      <c r="R54" s="32"/>
      <c r="S54" s="33" t="str">
        <f>IF(R54&lt;=1," ",10)</f>
        <v xml:space="preserve"> </v>
      </c>
      <c r="T54" s="36"/>
      <c r="U54" s="32"/>
      <c r="V54" s="33" t="str">
        <f>IF(U54&lt;=1," ",10)</f>
        <v xml:space="preserve"> </v>
      </c>
      <c r="W54" s="36"/>
      <c r="X54" s="37">
        <f>SUM(F54:W54)</f>
        <v>148</v>
      </c>
      <c r="Y54" s="38">
        <f>MIN(F54,I54,L54,O54,R54,U54)</f>
        <v>0</v>
      </c>
      <c r="Z54" s="38">
        <f>SUM(X54-Y54)</f>
        <v>148</v>
      </c>
    </row>
    <row r="55" spans="1:26" x14ac:dyDescent="0.25">
      <c r="A55" s="42">
        <v>49</v>
      </c>
      <c r="B55" s="49" t="s">
        <v>76</v>
      </c>
      <c r="C55" s="30">
        <f>VLOOKUP(D55,'[1]Tabelen masters'!I$6:J62,2,FALSE)</f>
        <v>0.317</v>
      </c>
      <c r="D55" s="31">
        <v>9</v>
      </c>
      <c r="E55" s="30">
        <f>D55/30</f>
        <v>0.3</v>
      </c>
      <c r="F55" s="32">
        <v>0</v>
      </c>
      <c r="G55" s="33" t="str">
        <f>IF(F55&lt;=1," ",10)</f>
        <v xml:space="preserve"> </v>
      </c>
      <c r="H55" s="34"/>
      <c r="I55" s="32"/>
      <c r="J55" s="35" t="str">
        <f>IF(I55&lt;=1," ",10)</f>
        <v xml:space="preserve"> </v>
      </c>
      <c r="K55" s="32"/>
      <c r="L55" s="32"/>
      <c r="M55" s="33" t="str">
        <f>IF(L55&lt;=1," ",10)</f>
        <v xml:space="preserve"> </v>
      </c>
      <c r="N55" s="36"/>
      <c r="O55" s="32">
        <v>137</v>
      </c>
      <c r="P55" s="33">
        <f>IF(O55&lt;=1," ",10)</f>
        <v>10</v>
      </c>
      <c r="Q55" s="36"/>
      <c r="R55" s="32"/>
      <c r="S55" s="33" t="str">
        <f>IF(R55&lt;=1," ",10)</f>
        <v xml:space="preserve"> </v>
      </c>
      <c r="T55" s="36"/>
      <c r="U55" s="32"/>
      <c r="V55" s="33" t="str">
        <f>IF(U55&lt;=1," ",10)</f>
        <v xml:space="preserve"> </v>
      </c>
      <c r="W55" s="36"/>
      <c r="X55" s="37">
        <f>SUM(F55:W55)</f>
        <v>147</v>
      </c>
      <c r="Y55" s="38">
        <f>MIN(F55,I55,L55,O55,R55,U55)</f>
        <v>0</v>
      </c>
      <c r="Z55" s="38">
        <f>SUM(X55-Y55)</f>
        <v>147</v>
      </c>
    </row>
    <row r="56" spans="1:26" x14ac:dyDescent="0.25">
      <c r="A56" s="41">
        <v>50</v>
      </c>
      <c r="B56" s="29" t="s">
        <v>77</v>
      </c>
      <c r="C56" s="30">
        <f>VLOOKUP(D56,'[1]Tabelen masters'!I$6:J218,2,FALSE)</f>
        <v>0.27500000000000002</v>
      </c>
      <c r="D56" s="31">
        <v>8</v>
      </c>
      <c r="E56" s="30">
        <f>D56/30</f>
        <v>0.26666666666666666</v>
      </c>
      <c r="F56" s="32">
        <v>0</v>
      </c>
      <c r="G56" s="33" t="str">
        <f>IF(F56&lt;=1," ",10)</f>
        <v xml:space="preserve"> </v>
      </c>
      <c r="H56" s="34"/>
      <c r="I56" s="32"/>
      <c r="J56" s="35" t="str">
        <f>IF(I56&lt;=1," ",10)</f>
        <v xml:space="preserve"> </v>
      </c>
      <c r="K56" s="32"/>
      <c r="L56" s="32"/>
      <c r="M56" s="33" t="str">
        <f>IF(L56&lt;=1," ",10)</f>
        <v xml:space="preserve"> </v>
      </c>
      <c r="N56" s="36"/>
      <c r="O56" s="32">
        <v>66</v>
      </c>
      <c r="P56" s="33">
        <f>IF(O56&lt;=1," ",10)</f>
        <v>10</v>
      </c>
      <c r="Q56" s="36"/>
      <c r="R56" s="32"/>
      <c r="S56" s="33" t="str">
        <f>IF(R56&lt;=1," ",10)</f>
        <v xml:space="preserve"> </v>
      </c>
      <c r="T56" s="36"/>
      <c r="U56" s="32">
        <v>50</v>
      </c>
      <c r="V56" s="33">
        <f>IF(U56&lt;=1," ",10)</f>
        <v>10</v>
      </c>
      <c r="W56" s="36"/>
      <c r="X56" s="37">
        <f>SUM(F56:W56)</f>
        <v>136</v>
      </c>
      <c r="Y56" s="38">
        <f>MIN(F56,I56,L56,O56,R56,U56)</f>
        <v>0</v>
      </c>
      <c r="Z56" s="38">
        <f>SUM(X56-Y56)</f>
        <v>136</v>
      </c>
    </row>
    <row r="57" spans="1:26" x14ac:dyDescent="0.25">
      <c r="A57" s="42">
        <v>51</v>
      </c>
      <c r="B57" s="29" t="s">
        <v>78</v>
      </c>
      <c r="C57" s="30">
        <f>VLOOKUP(D57,'[1]Tabelen masters'!I$6:J91,2,FALSE)</f>
        <v>0.27500000000000002</v>
      </c>
      <c r="D57" s="31">
        <v>8</v>
      </c>
      <c r="E57" s="30">
        <f>D57/30</f>
        <v>0.26666666666666666</v>
      </c>
      <c r="F57" s="32">
        <v>0</v>
      </c>
      <c r="G57" s="33" t="str">
        <f>IF(F57&lt;=1," ",10)</f>
        <v xml:space="preserve"> </v>
      </c>
      <c r="H57" s="34"/>
      <c r="I57" s="32"/>
      <c r="J57" s="35" t="str">
        <f>IF(I57&lt;=1," ",10)</f>
        <v xml:space="preserve"> </v>
      </c>
      <c r="K57" s="32"/>
      <c r="L57" s="32">
        <v>112</v>
      </c>
      <c r="M57" s="33">
        <f>IF(L57&lt;=1," ",10)</f>
        <v>10</v>
      </c>
      <c r="N57" s="36">
        <v>14</v>
      </c>
      <c r="O57" s="32"/>
      <c r="P57" s="33" t="str">
        <f>IF(O57&lt;=1," ",10)</f>
        <v xml:space="preserve"> </v>
      </c>
      <c r="Q57" s="36"/>
      <c r="R57" s="32"/>
      <c r="S57" s="33" t="str">
        <f>IF(R57&lt;=1," ",10)</f>
        <v xml:space="preserve"> </v>
      </c>
      <c r="T57" s="36"/>
      <c r="U57" s="32"/>
      <c r="V57" s="33" t="str">
        <f>IF(U57&lt;=1," ",10)</f>
        <v xml:space="preserve"> </v>
      </c>
      <c r="W57" s="36"/>
      <c r="X57" s="37">
        <f>SUM(F57:W57)</f>
        <v>136</v>
      </c>
      <c r="Y57" s="38">
        <f>MIN(F57,I57,L57,O57,R57,U57)</f>
        <v>0</v>
      </c>
      <c r="Z57" s="38">
        <f>SUM(X57-Y57)</f>
        <v>136</v>
      </c>
    </row>
    <row r="58" spans="1:26" x14ac:dyDescent="0.25">
      <c r="A58" s="41">
        <v>52</v>
      </c>
      <c r="B58" s="50" t="s">
        <v>79</v>
      </c>
      <c r="C58" s="30">
        <f>VLOOKUP(D58,'[1]Tabelen masters'!I$6:J47,2,FALSE)</f>
        <v>0.317</v>
      </c>
      <c r="D58" s="31">
        <v>9</v>
      </c>
      <c r="E58" s="30">
        <f>D58/30</f>
        <v>0.3</v>
      </c>
      <c r="F58" s="32">
        <v>0</v>
      </c>
      <c r="G58" s="33" t="str">
        <f>IF(F58&lt;=1," ",10)</f>
        <v xml:space="preserve"> </v>
      </c>
      <c r="H58" s="34"/>
      <c r="I58" s="32"/>
      <c r="J58" s="35" t="str">
        <f>IF(I58&lt;=1," ",10)</f>
        <v xml:space="preserve"> </v>
      </c>
      <c r="K58" s="32"/>
      <c r="L58" s="32"/>
      <c r="M58" s="33" t="str">
        <f>IF(L58&lt;=1," ",10)</f>
        <v xml:space="preserve"> </v>
      </c>
      <c r="N58" s="36"/>
      <c r="O58" s="32"/>
      <c r="P58" s="33" t="str">
        <f>IF(O58&lt;=1," ",10)</f>
        <v xml:space="preserve"> </v>
      </c>
      <c r="Q58" s="36"/>
      <c r="R58" s="32"/>
      <c r="S58" s="33" t="str">
        <f>IF(R58&lt;=1," ",10)</f>
        <v xml:space="preserve"> </v>
      </c>
      <c r="T58" s="36"/>
      <c r="U58" s="32">
        <v>106</v>
      </c>
      <c r="V58" s="33">
        <f>IF(U58&lt;=1," ",10)</f>
        <v>10</v>
      </c>
      <c r="W58" s="36">
        <v>16</v>
      </c>
      <c r="X58" s="37">
        <f>SUM(F58:W58)</f>
        <v>132</v>
      </c>
      <c r="Y58" s="38">
        <f>MIN(F58,I58,L58,O58,R58,U58)</f>
        <v>0</v>
      </c>
      <c r="Z58" s="38">
        <f>SUM(X58-Y58)</f>
        <v>132</v>
      </c>
    </row>
    <row r="59" spans="1:26" x14ac:dyDescent="0.25">
      <c r="A59" s="42">
        <v>53</v>
      </c>
      <c r="B59" s="29" t="s">
        <v>80</v>
      </c>
      <c r="C59" s="30">
        <f>VLOOKUP(D59,'[1]Tabelen masters'!I$6:J35,2,FALSE)</f>
        <v>0.317</v>
      </c>
      <c r="D59" s="31">
        <v>9</v>
      </c>
      <c r="E59" s="30">
        <f>D59/30</f>
        <v>0.3</v>
      </c>
      <c r="F59" s="32">
        <v>0</v>
      </c>
      <c r="G59" s="33" t="str">
        <f>IF(F59&lt;=1," ",10)</f>
        <v xml:space="preserve"> </v>
      </c>
      <c r="H59" s="34"/>
      <c r="I59" s="32"/>
      <c r="J59" s="35" t="str">
        <f>IF(I59&lt;=1," ",10)</f>
        <v xml:space="preserve"> </v>
      </c>
      <c r="K59" s="32"/>
      <c r="L59" s="32">
        <v>122</v>
      </c>
      <c r="M59" s="33">
        <f>IF(L59&lt;=1," ",10)</f>
        <v>10</v>
      </c>
      <c r="N59" s="36"/>
      <c r="O59" s="32"/>
      <c r="P59" s="33" t="str">
        <f>IF(O59&lt;=1," ",10)</f>
        <v xml:space="preserve"> </v>
      </c>
      <c r="Q59" s="36"/>
      <c r="R59" s="32"/>
      <c r="S59" s="33" t="str">
        <f>IF(R59&lt;=1," ",10)</f>
        <v xml:space="preserve"> </v>
      </c>
      <c r="T59" s="36"/>
      <c r="U59" s="32"/>
      <c r="V59" s="33" t="str">
        <f>IF(U59&lt;=1," ",10)</f>
        <v xml:space="preserve"> </v>
      </c>
      <c r="W59" s="36"/>
      <c r="X59" s="37">
        <f>SUM(F59:W59)</f>
        <v>132</v>
      </c>
      <c r="Y59" s="38">
        <f>MIN(F59,I59,L59,O59,R59,U59)</f>
        <v>0</v>
      </c>
      <c r="Z59" s="38">
        <f>SUM(X59-Y59)</f>
        <v>132</v>
      </c>
    </row>
    <row r="60" spans="1:26" x14ac:dyDescent="0.25">
      <c r="A60" s="41">
        <v>54</v>
      </c>
      <c r="B60" s="29" t="s">
        <v>81</v>
      </c>
      <c r="C60" s="30">
        <f>VLOOKUP(D60,'[1]Tabelen masters'!I$6:J100,2,FALSE)</f>
        <v>0.27500000000000002</v>
      </c>
      <c r="D60" s="31">
        <v>8</v>
      </c>
      <c r="E60" s="30">
        <f>D60/30</f>
        <v>0.26666666666666666</v>
      </c>
      <c r="F60" s="32">
        <v>0</v>
      </c>
      <c r="G60" s="33" t="str">
        <f>IF(F60&lt;=1," ",10)</f>
        <v xml:space="preserve"> </v>
      </c>
      <c r="H60" s="34"/>
      <c r="I60" s="32"/>
      <c r="J60" s="35" t="str">
        <f>IF(I60&lt;=1," ",10)</f>
        <v xml:space="preserve"> </v>
      </c>
      <c r="K60" s="32"/>
      <c r="L60" s="32"/>
      <c r="M60" s="33" t="str">
        <f>IF(L60&lt;=1," ",10)</f>
        <v xml:space="preserve"> </v>
      </c>
      <c r="N60" s="36"/>
      <c r="O60" s="32">
        <v>118</v>
      </c>
      <c r="P60" s="33">
        <f>IF(O60&lt;=1," ",10)</f>
        <v>10</v>
      </c>
      <c r="Q60" s="36"/>
      <c r="R60" s="32"/>
      <c r="S60" s="33" t="str">
        <f>IF(R60&lt;=1," ",10)</f>
        <v xml:space="preserve"> </v>
      </c>
      <c r="T60" s="36"/>
      <c r="U60" s="32"/>
      <c r="V60" s="33" t="str">
        <f>IF(U60&lt;=1," ",10)</f>
        <v xml:space="preserve"> </v>
      </c>
      <c r="W60" s="36"/>
      <c r="X60" s="37">
        <f>SUM(F60:W60)</f>
        <v>128</v>
      </c>
      <c r="Y60" s="38">
        <f>MIN(F60,I60,L60,O60,R60,U60)</f>
        <v>0</v>
      </c>
      <c r="Z60" s="38">
        <f>SUM(X60-Y60)</f>
        <v>128</v>
      </c>
    </row>
    <row r="61" spans="1:26" x14ac:dyDescent="0.25">
      <c r="A61" s="42">
        <v>55</v>
      </c>
      <c r="B61" s="29" t="s">
        <v>82</v>
      </c>
      <c r="C61" s="30">
        <f>VLOOKUP(D61,'[1]Tabelen masters'!I$6:J178,2,FALSE)</f>
        <v>0.27500000000000002</v>
      </c>
      <c r="D61" s="31">
        <v>8</v>
      </c>
      <c r="E61" s="30">
        <f>D61/30</f>
        <v>0.26666666666666666</v>
      </c>
      <c r="F61" s="32">
        <v>0</v>
      </c>
      <c r="G61" s="33" t="str">
        <f>IF(F61&lt;=1," ",10)</f>
        <v xml:space="preserve"> </v>
      </c>
      <c r="H61" s="34"/>
      <c r="I61" s="32"/>
      <c r="J61" s="35" t="str">
        <f>IF(I61&lt;=1," ",10)</f>
        <v xml:space="preserve"> </v>
      </c>
      <c r="K61" s="32"/>
      <c r="L61" s="32">
        <v>118</v>
      </c>
      <c r="M61" s="33">
        <f>IF(L61&lt;=1," ",10)</f>
        <v>10</v>
      </c>
      <c r="N61" s="36"/>
      <c r="O61" s="32"/>
      <c r="P61" s="33" t="str">
        <f>IF(O61&lt;=1," ",10)</f>
        <v xml:space="preserve"> </v>
      </c>
      <c r="Q61" s="36"/>
      <c r="R61" s="32"/>
      <c r="S61" s="33" t="str">
        <f>IF(R61&lt;=1," ",10)</f>
        <v xml:space="preserve"> </v>
      </c>
      <c r="T61" s="36"/>
      <c r="U61" s="32"/>
      <c r="V61" s="33" t="str">
        <f>IF(U61&lt;=1," ",10)</f>
        <v xml:space="preserve"> </v>
      </c>
      <c r="W61" s="36"/>
      <c r="X61" s="37">
        <f>SUM(F61:W61)</f>
        <v>128</v>
      </c>
      <c r="Y61" s="38">
        <f>MIN(F61,I61,L61,O61,R61,U61)</f>
        <v>0</v>
      </c>
      <c r="Z61" s="38">
        <f>SUM(X61-Y61)</f>
        <v>128</v>
      </c>
    </row>
    <row r="62" spans="1:26" x14ac:dyDescent="0.25">
      <c r="A62" s="41">
        <v>56</v>
      </c>
      <c r="B62" s="47" t="s">
        <v>83</v>
      </c>
      <c r="C62" s="30">
        <f>VLOOKUP(D62,'[1]Tabelen masters'!I$6:J271,2,FALSE)</f>
        <v>0.27500000000000002</v>
      </c>
      <c r="D62" s="31">
        <v>8</v>
      </c>
      <c r="E62" s="30">
        <f>D62/30</f>
        <v>0.26666666666666666</v>
      </c>
      <c r="F62" s="32">
        <v>0</v>
      </c>
      <c r="G62" s="33" t="str">
        <f>IF(F62&lt;=1," ",10)</f>
        <v xml:space="preserve"> </v>
      </c>
      <c r="H62" s="34"/>
      <c r="I62" s="32"/>
      <c r="J62" s="35" t="str">
        <f>IF(I62&lt;=1," ",10)</f>
        <v xml:space="preserve"> </v>
      </c>
      <c r="K62" s="32"/>
      <c r="L62" s="32"/>
      <c r="M62" s="33" t="str">
        <f>IF(L62&lt;=1," ",10)</f>
        <v xml:space="preserve"> </v>
      </c>
      <c r="N62" s="36"/>
      <c r="O62" s="32"/>
      <c r="P62" s="33" t="str">
        <f>IF(O62&lt;=1," ",10)</f>
        <v xml:space="preserve"> </v>
      </c>
      <c r="Q62" s="36"/>
      <c r="R62" s="32"/>
      <c r="S62" s="33" t="str">
        <f>IF(R62&lt;=1," ",10)</f>
        <v xml:space="preserve"> </v>
      </c>
      <c r="T62" s="36"/>
      <c r="U62" s="32">
        <v>106</v>
      </c>
      <c r="V62" s="33">
        <f>IF(U62&lt;=1," ",10)</f>
        <v>10</v>
      </c>
      <c r="W62" s="36">
        <v>10</v>
      </c>
      <c r="X62" s="37">
        <f>SUM(F62:W62)</f>
        <v>126</v>
      </c>
      <c r="Y62" s="38">
        <f>MIN(F62,I62,L62,O62,R62,U62)</f>
        <v>0</v>
      </c>
      <c r="Z62" s="38">
        <f>SUM(X62-Y62)</f>
        <v>126</v>
      </c>
    </row>
    <row r="63" spans="1:26" x14ac:dyDescent="0.25">
      <c r="A63" s="42">
        <v>57</v>
      </c>
      <c r="B63" s="29" t="s">
        <v>84</v>
      </c>
      <c r="C63" s="30">
        <f>VLOOKUP(D63,'[1]Tabelen masters'!I$6:J52,2,FALSE)</f>
        <v>0.27500000000000002</v>
      </c>
      <c r="D63" s="31">
        <v>8</v>
      </c>
      <c r="E63" s="30">
        <f>D63/30</f>
        <v>0.26666666666666666</v>
      </c>
      <c r="F63" s="32">
        <v>43</v>
      </c>
      <c r="G63" s="33">
        <f>IF(F63&lt;=1," ",10)</f>
        <v>10</v>
      </c>
      <c r="H63" s="34"/>
      <c r="I63" s="32"/>
      <c r="J63" s="35" t="str">
        <f>IF(I63&lt;=1," ",10)</f>
        <v xml:space="preserve"> </v>
      </c>
      <c r="K63" s="32"/>
      <c r="L63" s="32">
        <v>0</v>
      </c>
      <c r="M63" s="33" t="str">
        <f>IF(L63&lt;=1," ",10)</f>
        <v xml:space="preserve"> </v>
      </c>
      <c r="N63" s="36"/>
      <c r="O63" s="32"/>
      <c r="P63" s="33" t="str">
        <f>IF(O63&lt;=1," ",10)</f>
        <v xml:space="preserve"> </v>
      </c>
      <c r="Q63" s="36"/>
      <c r="R63" s="32"/>
      <c r="S63" s="33" t="str">
        <f>IF(R63&lt;=1," ",10)</f>
        <v xml:space="preserve"> </v>
      </c>
      <c r="T63" s="36"/>
      <c r="U63" s="32">
        <v>61</v>
      </c>
      <c r="V63" s="33">
        <f>IF(U63&lt;=1," ",10)</f>
        <v>10</v>
      </c>
      <c r="W63" s="36"/>
      <c r="X63" s="37">
        <f>SUM(F63:W63)</f>
        <v>124</v>
      </c>
      <c r="Y63" s="38">
        <f>MIN(F63,I63,L63,O63,R63,U63)</f>
        <v>0</v>
      </c>
      <c r="Z63" s="38">
        <f>SUM(X63-Y63)</f>
        <v>124</v>
      </c>
    </row>
    <row r="64" spans="1:26" x14ac:dyDescent="0.25">
      <c r="A64" s="41">
        <v>58</v>
      </c>
      <c r="B64" s="40" t="s">
        <v>85</v>
      </c>
      <c r="C64" s="30">
        <f>VLOOKUP(D64,'[1]Tabelen masters'!I$6:J39,2,FALSE)</f>
        <v>0.27500000000000002</v>
      </c>
      <c r="D64" s="31">
        <v>8</v>
      </c>
      <c r="E64" s="30">
        <f>D64/30</f>
        <v>0.26666666666666666</v>
      </c>
      <c r="F64" s="32">
        <v>112</v>
      </c>
      <c r="G64" s="33">
        <f>IF(F64&lt;=1," ",10)</f>
        <v>10</v>
      </c>
      <c r="H64" s="34"/>
      <c r="I64" s="32"/>
      <c r="J64" s="35" t="str">
        <f>IF(I64&lt;=1," ",10)</f>
        <v xml:space="preserve"> </v>
      </c>
      <c r="K64" s="32"/>
      <c r="L64" s="32">
        <v>0</v>
      </c>
      <c r="M64" s="33" t="str">
        <f>IF(L64&lt;=1," ",10)</f>
        <v xml:space="preserve"> </v>
      </c>
      <c r="N64" s="36"/>
      <c r="O64" s="32"/>
      <c r="P64" s="33" t="str">
        <f>IF(O64&lt;=1," ",10)</f>
        <v xml:space="preserve"> </v>
      </c>
      <c r="Q64" s="36"/>
      <c r="R64" s="32"/>
      <c r="S64" s="33" t="str">
        <f>IF(R64&lt;=1," ",10)</f>
        <v xml:space="preserve"> </v>
      </c>
      <c r="T64" s="36"/>
      <c r="U64" s="32"/>
      <c r="V64" s="33" t="str">
        <f>IF(U64&lt;=1," ",10)</f>
        <v xml:space="preserve"> </v>
      </c>
      <c r="W64" s="36"/>
      <c r="X64" s="37">
        <f>SUM(F64:W64)</f>
        <v>122</v>
      </c>
      <c r="Y64" s="38">
        <f>MIN(F64,I64,L64,O64,R64,U64)</f>
        <v>0</v>
      </c>
      <c r="Z64" s="38">
        <f>SUM(X64-Y64)</f>
        <v>122</v>
      </c>
    </row>
    <row r="65" spans="1:26" x14ac:dyDescent="0.25">
      <c r="A65" s="42">
        <v>59</v>
      </c>
      <c r="B65" s="46" t="s">
        <v>86</v>
      </c>
      <c r="C65" s="30">
        <f>VLOOKUP(D65,'[1]Tabelen masters'!I$6:J192,2,FALSE)</f>
        <v>0.27500000000000002</v>
      </c>
      <c r="D65" s="31">
        <v>8</v>
      </c>
      <c r="E65" s="30">
        <f>D65/30</f>
        <v>0.26666666666666666</v>
      </c>
      <c r="F65" s="32">
        <v>87</v>
      </c>
      <c r="G65" s="33">
        <f>IF(F65&lt;=1," ",10)</f>
        <v>10</v>
      </c>
      <c r="H65" s="34">
        <v>24</v>
      </c>
      <c r="I65" s="32"/>
      <c r="J65" s="35" t="str">
        <f>IF(I65&lt;=1," ",10)</f>
        <v xml:space="preserve"> </v>
      </c>
      <c r="K65" s="32"/>
      <c r="L65" s="32">
        <v>0</v>
      </c>
      <c r="M65" s="33" t="str">
        <f>IF(L65&lt;=1," ",10)</f>
        <v xml:space="preserve"> </v>
      </c>
      <c r="N65" s="36"/>
      <c r="O65" s="32"/>
      <c r="P65" s="33" t="str">
        <f>IF(O65&lt;=1," ",10)</f>
        <v xml:space="preserve"> </v>
      </c>
      <c r="Q65" s="36"/>
      <c r="R65" s="32"/>
      <c r="S65" s="33" t="str">
        <f>IF(R65&lt;=1," ",10)</f>
        <v xml:space="preserve"> </v>
      </c>
      <c r="T65" s="36"/>
      <c r="U65" s="32"/>
      <c r="V65" s="33" t="str">
        <f>IF(U65&lt;=1," ",10)</f>
        <v xml:space="preserve"> </v>
      </c>
      <c r="W65" s="36"/>
      <c r="X65" s="37">
        <f>SUM(F65:W65)</f>
        <v>121</v>
      </c>
      <c r="Y65" s="38">
        <f>MIN(F65,I65,L65,O65,R65,U65)</f>
        <v>0</v>
      </c>
      <c r="Z65" s="38">
        <f>SUM(X65-Y65)</f>
        <v>121</v>
      </c>
    </row>
    <row r="66" spans="1:26" x14ac:dyDescent="0.25">
      <c r="A66" s="41">
        <v>60</v>
      </c>
      <c r="B66" s="29" t="s">
        <v>87</v>
      </c>
      <c r="C66" s="30">
        <f>VLOOKUP(D66,'[1]Tabelen masters'!I$6:J251,2,FALSE)</f>
        <v>0.317</v>
      </c>
      <c r="D66" s="31">
        <v>9</v>
      </c>
      <c r="E66" s="30">
        <f>D66/30</f>
        <v>0.3</v>
      </c>
      <c r="F66" s="32">
        <v>87</v>
      </c>
      <c r="G66" s="33">
        <f>IF(F66&lt;=1," ",10)</f>
        <v>10</v>
      </c>
      <c r="H66" s="45">
        <v>22</v>
      </c>
      <c r="I66" s="32"/>
      <c r="J66" s="35" t="str">
        <f>IF(I66&lt;=1," ",10)</f>
        <v xml:space="preserve"> </v>
      </c>
      <c r="K66" s="32"/>
      <c r="L66" s="32">
        <v>0</v>
      </c>
      <c r="M66" s="33" t="str">
        <f>IF(L66&lt;=1," ",10)</f>
        <v xml:space="preserve"> </v>
      </c>
      <c r="N66" s="36"/>
      <c r="O66" s="32"/>
      <c r="P66" s="33" t="str">
        <f>IF(O66&lt;=1," ",10)</f>
        <v xml:space="preserve"> </v>
      </c>
      <c r="Q66" s="36"/>
      <c r="R66" s="32"/>
      <c r="S66" s="33" t="str">
        <f>IF(R66&lt;=1," ",10)</f>
        <v xml:space="preserve"> </v>
      </c>
      <c r="T66" s="36"/>
      <c r="U66" s="32"/>
      <c r="V66" s="33" t="str">
        <f>IF(U66&lt;=1," ",10)</f>
        <v xml:space="preserve"> </v>
      </c>
      <c r="W66" s="36"/>
      <c r="X66" s="37">
        <f>SUM(F66:W66)</f>
        <v>119</v>
      </c>
      <c r="Y66" s="38">
        <f>MIN(F66,I66,L66,O66,R66,U66)</f>
        <v>0</v>
      </c>
      <c r="Z66" s="38">
        <f>SUM(X66-Y66)</f>
        <v>119</v>
      </c>
    </row>
    <row r="67" spans="1:26" x14ac:dyDescent="0.25">
      <c r="A67" s="42">
        <v>61</v>
      </c>
      <c r="B67" s="29" t="s">
        <v>88</v>
      </c>
      <c r="C67" s="30">
        <f>VLOOKUP(D67,'[1]Tabelen masters'!I$6:J248,2,FALSE)</f>
        <v>0.27500000000000002</v>
      </c>
      <c r="D67" s="31">
        <v>8</v>
      </c>
      <c r="E67" s="30">
        <f>D67/30</f>
        <v>0.26666666666666666</v>
      </c>
      <c r="F67" s="32">
        <v>0</v>
      </c>
      <c r="G67" s="33" t="str">
        <f>IF(F67&lt;=1," ",10)</f>
        <v xml:space="preserve"> </v>
      </c>
      <c r="H67" s="34"/>
      <c r="I67" s="32"/>
      <c r="J67" s="35" t="str">
        <f>IF(I67&lt;=1," ",10)</f>
        <v xml:space="preserve"> </v>
      </c>
      <c r="K67" s="32"/>
      <c r="L67" s="32"/>
      <c r="M67" s="33" t="str">
        <f>IF(L67&lt;=1," ",10)</f>
        <v xml:space="preserve"> </v>
      </c>
      <c r="N67" s="36"/>
      <c r="O67" s="32"/>
      <c r="P67" s="33" t="str">
        <f>IF(O67&lt;=1," ",10)</f>
        <v xml:space="preserve"> </v>
      </c>
      <c r="Q67" s="36"/>
      <c r="R67" s="32"/>
      <c r="S67" s="33" t="str">
        <f>IF(R67&lt;=1," ",10)</f>
        <v xml:space="preserve"> </v>
      </c>
      <c r="T67" s="36"/>
      <c r="U67" s="32">
        <v>108</v>
      </c>
      <c r="V67" s="33">
        <f>IF(U67&lt;=1," ",10)</f>
        <v>10</v>
      </c>
      <c r="W67" s="36"/>
      <c r="X67" s="37">
        <f>SUM(F67:W67)</f>
        <v>118</v>
      </c>
      <c r="Y67" s="38">
        <f>MIN(F67,I67,L67,O67,R67,U67)</f>
        <v>0</v>
      </c>
      <c r="Z67" s="38">
        <f>SUM(X67-Y67)</f>
        <v>118</v>
      </c>
    </row>
    <row r="68" spans="1:26" x14ac:dyDescent="0.25">
      <c r="A68" s="41">
        <v>62</v>
      </c>
      <c r="B68" s="29" t="s">
        <v>89</v>
      </c>
      <c r="C68" s="30">
        <f>VLOOKUP(D68,'[1]Tabelen masters'!I$6:J64,2,FALSE)</f>
        <v>0.27500000000000002</v>
      </c>
      <c r="D68" s="31">
        <v>8</v>
      </c>
      <c r="E68" s="30">
        <f>D68/30</f>
        <v>0.26666666666666666</v>
      </c>
      <c r="F68" s="32">
        <v>106</v>
      </c>
      <c r="G68" s="33">
        <f>IF(F68&lt;=1," ",10)</f>
        <v>10</v>
      </c>
      <c r="H68" s="34"/>
      <c r="I68" s="32"/>
      <c r="J68" s="35" t="str">
        <f>IF(I68&lt;=1," ",10)</f>
        <v xml:space="preserve"> </v>
      </c>
      <c r="K68" s="32"/>
      <c r="L68" s="32">
        <v>0</v>
      </c>
      <c r="M68" s="33" t="str">
        <f>IF(L68&lt;=1," ",10)</f>
        <v xml:space="preserve"> </v>
      </c>
      <c r="N68" s="36"/>
      <c r="O68" s="32"/>
      <c r="P68" s="33" t="str">
        <f>IF(O68&lt;=1," ",10)</f>
        <v xml:space="preserve"> </v>
      </c>
      <c r="Q68" s="36"/>
      <c r="R68" s="32"/>
      <c r="S68" s="33" t="str">
        <f>IF(R68&lt;=1," ",10)</f>
        <v xml:space="preserve"> </v>
      </c>
      <c r="T68" s="36"/>
      <c r="U68" s="32"/>
      <c r="V68" s="33" t="str">
        <f>IF(U68&lt;=1," ",10)</f>
        <v xml:space="preserve"> </v>
      </c>
      <c r="W68" s="36"/>
      <c r="X68" s="37">
        <f>SUM(F68:W68)</f>
        <v>116</v>
      </c>
      <c r="Y68" s="38">
        <f>MIN(F68,I68,L68,O68,R68,U68)</f>
        <v>0</v>
      </c>
      <c r="Z68" s="38">
        <f>SUM(X68-Y68)</f>
        <v>116</v>
      </c>
    </row>
    <row r="69" spans="1:26" x14ac:dyDescent="0.25">
      <c r="A69" s="42">
        <v>63</v>
      </c>
      <c r="B69" s="47" t="s">
        <v>90</v>
      </c>
      <c r="C69" s="30">
        <f>VLOOKUP(D69,'[1]Tabelen masters'!I$6:J268,2,FALSE)</f>
        <v>0.317</v>
      </c>
      <c r="D69" s="31">
        <v>9</v>
      </c>
      <c r="E69" s="30">
        <f>D69/30</f>
        <v>0.3</v>
      </c>
      <c r="F69" s="32">
        <v>0</v>
      </c>
      <c r="G69" s="33" t="str">
        <f>IF(F69&lt;=1," ",10)</f>
        <v xml:space="preserve"> </v>
      </c>
      <c r="H69" s="34"/>
      <c r="I69" s="32"/>
      <c r="J69" s="35" t="str">
        <f>IF(I69&lt;=1," ",10)</f>
        <v xml:space="preserve"> </v>
      </c>
      <c r="K69" s="32"/>
      <c r="L69" s="32"/>
      <c r="M69" s="33" t="str">
        <f>IF(L69&lt;=1," ",10)</f>
        <v xml:space="preserve"> </v>
      </c>
      <c r="N69" s="36"/>
      <c r="O69" s="32"/>
      <c r="P69" s="33" t="str">
        <f>IF(O69&lt;=1," ",10)</f>
        <v xml:space="preserve"> </v>
      </c>
      <c r="Q69" s="36"/>
      <c r="R69" s="32">
        <v>94</v>
      </c>
      <c r="S69" s="33">
        <f>IF(R69&lt;=1," ",10)</f>
        <v>10</v>
      </c>
      <c r="T69" s="36"/>
      <c r="U69" s="32"/>
      <c r="V69" s="33" t="str">
        <f>IF(U69&lt;=1," ",10)</f>
        <v xml:space="preserve"> </v>
      </c>
      <c r="W69" s="36"/>
      <c r="X69" s="37">
        <f>SUM(F69:W69)</f>
        <v>104</v>
      </c>
      <c r="Y69" s="38">
        <f>MIN(F69,I69,L69,O69,R69,U69)</f>
        <v>0</v>
      </c>
      <c r="Z69" s="38">
        <f>SUM(X69-Y69)</f>
        <v>104</v>
      </c>
    </row>
    <row r="70" spans="1:26" x14ac:dyDescent="0.25">
      <c r="A70" s="41">
        <v>64</v>
      </c>
      <c r="B70" s="29" t="s">
        <v>91</v>
      </c>
      <c r="C70" s="30">
        <f>VLOOKUP(D70,'[1]Tabelen masters'!I$6:J145,2,FALSE)</f>
        <v>0.27500000000000002</v>
      </c>
      <c r="D70" s="31">
        <v>8</v>
      </c>
      <c r="E70" s="30">
        <f>D70/30</f>
        <v>0.26666666666666666</v>
      </c>
      <c r="F70" s="32">
        <v>0</v>
      </c>
      <c r="G70" s="33" t="str">
        <f>IF(F70&lt;=1," ",10)</f>
        <v xml:space="preserve"> </v>
      </c>
      <c r="H70" s="34"/>
      <c r="I70" s="32"/>
      <c r="J70" s="35" t="str">
        <f>IF(I70&lt;=1," ",10)</f>
        <v xml:space="preserve"> </v>
      </c>
      <c r="K70" s="32"/>
      <c r="L70" s="32"/>
      <c r="M70" s="33" t="str">
        <f>IF(L70&lt;=1," ",10)</f>
        <v xml:space="preserve"> </v>
      </c>
      <c r="N70" s="36"/>
      <c r="O70" s="32"/>
      <c r="P70" s="33" t="str">
        <f>IF(O70&lt;=1," ",10)</f>
        <v xml:space="preserve"> </v>
      </c>
      <c r="Q70" s="36"/>
      <c r="R70" s="32">
        <v>94</v>
      </c>
      <c r="S70" s="33">
        <f>IF(R70&lt;=1," ",10)</f>
        <v>10</v>
      </c>
      <c r="T70" s="36"/>
      <c r="U70" s="32"/>
      <c r="V70" s="33" t="str">
        <f>IF(U70&lt;=1," ",10)</f>
        <v xml:space="preserve"> </v>
      </c>
      <c r="W70" s="36"/>
      <c r="X70" s="37">
        <f>SUM(F70:W70)</f>
        <v>104</v>
      </c>
      <c r="Y70" s="38">
        <f>MIN(F70,I70,L70,O70,R70,U70)</f>
        <v>0</v>
      </c>
      <c r="Z70" s="38">
        <f>SUM(X70-Y70)</f>
        <v>104</v>
      </c>
    </row>
    <row r="71" spans="1:26" x14ac:dyDescent="0.25">
      <c r="A71" s="42">
        <v>65</v>
      </c>
      <c r="B71" s="29" t="s">
        <v>92</v>
      </c>
      <c r="C71" s="30">
        <f>VLOOKUP(D71,'[1]Tabelen masters'!I$6:J245,2,FALSE)</f>
        <v>0.38400000000000001</v>
      </c>
      <c r="D71" s="31">
        <v>11</v>
      </c>
      <c r="E71" s="30">
        <f>D71/30</f>
        <v>0.36666666666666664</v>
      </c>
      <c r="F71" s="32">
        <v>0</v>
      </c>
      <c r="G71" s="33" t="str">
        <f>IF(F71&lt;=1," ",10)</f>
        <v xml:space="preserve"> </v>
      </c>
      <c r="H71" s="34"/>
      <c r="I71" s="32"/>
      <c r="J71" s="35" t="str">
        <f>IF(I71&lt;=1," ",10)</f>
        <v xml:space="preserve"> </v>
      </c>
      <c r="K71" s="32"/>
      <c r="L71" s="32"/>
      <c r="M71" s="33" t="str">
        <f>IF(L71&lt;=1," ",10)</f>
        <v xml:space="preserve"> </v>
      </c>
      <c r="N71" s="36"/>
      <c r="O71" s="32"/>
      <c r="P71" s="33" t="str">
        <f>IF(O71&lt;=1," ",10)</f>
        <v xml:space="preserve"> </v>
      </c>
      <c r="Q71" s="36"/>
      <c r="R71" s="32"/>
      <c r="S71" s="33" t="str">
        <f>IF(R71&lt;=1," ",10)</f>
        <v xml:space="preserve"> </v>
      </c>
      <c r="T71" s="36"/>
      <c r="U71" s="32">
        <v>92</v>
      </c>
      <c r="V71" s="33">
        <f>IF(U71&lt;=1," ",10)</f>
        <v>10</v>
      </c>
      <c r="W71" s="36"/>
      <c r="X71" s="37">
        <f>SUM(F71:W71)</f>
        <v>102</v>
      </c>
      <c r="Y71" s="38">
        <f>MIN(F71,I71,L71,O71,R71,U71)</f>
        <v>0</v>
      </c>
      <c r="Z71" s="38">
        <f>SUM(X71-Y71)</f>
        <v>102</v>
      </c>
    </row>
    <row r="72" spans="1:26" x14ac:dyDescent="0.25">
      <c r="A72" s="41">
        <v>66</v>
      </c>
      <c r="B72" s="29" t="s">
        <v>93</v>
      </c>
      <c r="C72" s="30">
        <f>VLOOKUP(D72,'[1]Tabelen masters'!I$6:J59,2,FALSE)</f>
        <v>0.38400000000000001</v>
      </c>
      <c r="D72" s="31">
        <v>11</v>
      </c>
      <c r="E72" s="30">
        <f>D72/30</f>
        <v>0.36666666666666664</v>
      </c>
      <c r="F72" s="32">
        <v>0</v>
      </c>
      <c r="G72" s="33" t="str">
        <f>IF(F72&lt;=1," ",10)</f>
        <v xml:space="preserve"> </v>
      </c>
      <c r="H72" s="34"/>
      <c r="I72" s="32"/>
      <c r="J72" s="35" t="str">
        <f>IF(I72&lt;=1," ",10)</f>
        <v xml:space="preserve"> </v>
      </c>
      <c r="K72" s="32"/>
      <c r="L72" s="32"/>
      <c r="M72" s="33" t="str">
        <f>IF(L72&lt;=1," ",10)</f>
        <v xml:space="preserve"> </v>
      </c>
      <c r="N72" s="36"/>
      <c r="O72" s="32"/>
      <c r="P72" s="33" t="str">
        <f>IF(O72&lt;=1," ",10)</f>
        <v xml:space="preserve"> </v>
      </c>
      <c r="Q72" s="36"/>
      <c r="R72" s="32">
        <v>87</v>
      </c>
      <c r="S72" s="33">
        <f>IF(R72&lt;=1," ",10)</f>
        <v>10</v>
      </c>
      <c r="T72" s="36"/>
      <c r="U72" s="32"/>
      <c r="V72" s="33" t="str">
        <f>IF(U72&lt;=1," ",10)</f>
        <v xml:space="preserve"> </v>
      </c>
      <c r="W72" s="36"/>
      <c r="X72" s="37">
        <f>SUM(F72:W72)</f>
        <v>97</v>
      </c>
      <c r="Y72" s="38">
        <f>MIN(F72,I72,L72,O72,R72,U72)</f>
        <v>0</v>
      </c>
      <c r="Z72" s="38">
        <f>SUM(X72-Y72)</f>
        <v>97</v>
      </c>
    </row>
    <row r="73" spans="1:26" x14ac:dyDescent="0.25">
      <c r="A73" s="42">
        <v>67</v>
      </c>
      <c r="B73" s="40" t="s">
        <v>94</v>
      </c>
      <c r="C73" s="30">
        <f>VLOOKUP(D73,'[1]Tabelen masters'!I$6:J46,2,FALSE)</f>
        <v>0.45</v>
      </c>
      <c r="D73" s="31">
        <v>13</v>
      </c>
      <c r="E73" s="30">
        <f>D73/30</f>
        <v>0.43333333333333335</v>
      </c>
      <c r="F73" s="32">
        <v>0</v>
      </c>
      <c r="G73" s="33" t="str">
        <f>IF(F73&lt;=1," ",10)</f>
        <v xml:space="preserve"> </v>
      </c>
      <c r="H73" s="34"/>
      <c r="I73" s="32"/>
      <c r="J73" s="35" t="str">
        <f>IF(I73&lt;=1," ",10)</f>
        <v xml:space="preserve"> </v>
      </c>
      <c r="K73" s="32"/>
      <c r="L73" s="32"/>
      <c r="M73" s="33" t="str">
        <f>IF(L73&lt;=1," ",10)</f>
        <v xml:space="preserve"> </v>
      </c>
      <c r="N73" s="36"/>
      <c r="O73" s="32"/>
      <c r="P73" s="33" t="str">
        <f>IF(O73&lt;=1," ",10)</f>
        <v xml:space="preserve"> </v>
      </c>
      <c r="Q73" s="36"/>
      <c r="R73" s="32">
        <v>84</v>
      </c>
      <c r="S73" s="33">
        <f>IF(R73&lt;=1," ",10)</f>
        <v>10</v>
      </c>
      <c r="T73" s="36"/>
      <c r="U73" s="32"/>
      <c r="V73" s="33" t="str">
        <f>IF(U73&lt;=1," ",10)</f>
        <v xml:space="preserve"> </v>
      </c>
      <c r="W73" s="36"/>
      <c r="X73" s="37">
        <f>SUM(F73:W73)</f>
        <v>94</v>
      </c>
      <c r="Y73" s="38">
        <f>MIN(F73,I73,L73,O73,R73,U73)</f>
        <v>0</v>
      </c>
      <c r="Z73" s="38">
        <f>SUM(X73-Y73)</f>
        <v>94</v>
      </c>
    </row>
    <row r="74" spans="1:26" x14ac:dyDescent="0.25">
      <c r="A74" s="41">
        <v>68</v>
      </c>
      <c r="B74" s="29" t="s">
        <v>95</v>
      </c>
      <c r="C74" s="30">
        <f>VLOOKUP(D74,'[1]Tabelen masters'!I$6:J185,2,FALSE)</f>
        <v>0.27500000000000002</v>
      </c>
      <c r="D74" s="31">
        <v>8</v>
      </c>
      <c r="E74" s="30">
        <f>D74/30</f>
        <v>0.26666666666666666</v>
      </c>
      <c r="F74" s="32">
        <v>0</v>
      </c>
      <c r="G74" s="33" t="str">
        <f>IF(F74&lt;=1," ",10)</f>
        <v xml:space="preserve"> </v>
      </c>
      <c r="H74" s="34"/>
      <c r="I74" s="32"/>
      <c r="J74" s="35" t="str">
        <f>IF(I74&lt;=1," ",10)</f>
        <v xml:space="preserve"> </v>
      </c>
      <c r="K74" s="32"/>
      <c r="L74" s="32"/>
      <c r="M74" s="33" t="str">
        <f>IF(L74&lt;=1," ",10)</f>
        <v xml:space="preserve"> </v>
      </c>
      <c r="N74" s="36"/>
      <c r="O74" s="32"/>
      <c r="P74" s="33" t="str">
        <f>IF(O74&lt;=1," ",10)</f>
        <v xml:space="preserve"> </v>
      </c>
      <c r="Q74" s="36"/>
      <c r="R74" s="32">
        <v>83</v>
      </c>
      <c r="S74" s="33">
        <f>IF(R74&lt;=1," ",10)</f>
        <v>10</v>
      </c>
      <c r="T74" s="36"/>
      <c r="U74" s="32"/>
      <c r="V74" s="33" t="str">
        <f>IF(U74&lt;=1," ",10)</f>
        <v xml:space="preserve"> </v>
      </c>
      <c r="W74" s="36"/>
      <c r="X74" s="37">
        <f>SUM(F74:W74)</f>
        <v>93</v>
      </c>
      <c r="Y74" s="38">
        <f>MIN(F74,I74,L74,O74,R74,U74)</f>
        <v>0</v>
      </c>
      <c r="Z74" s="38">
        <f>SUM(X74-Y74)</f>
        <v>93</v>
      </c>
    </row>
    <row r="75" spans="1:26" x14ac:dyDescent="0.25">
      <c r="A75" s="42">
        <v>69</v>
      </c>
      <c r="B75" s="29" t="s">
        <v>96</v>
      </c>
      <c r="C75" s="30">
        <f>VLOOKUP(D75,'[1]Tabelen masters'!I$6:J72,2,FALSE)</f>
        <v>0.27500000000000002</v>
      </c>
      <c r="D75" s="31">
        <v>8</v>
      </c>
      <c r="E75" s="30">
        <f>D75/30</f>
        <v>0.26666666666666666</v>
      </c>
      <c r="F75" s="32">
        <v>0</v>
      </c>
      <c r="G75" s="33" t="str">
        <f>IF(F75&lt;=1," ",10)</f>
        <v xml:space="preserve"> </v>
      </c>
      <c r="H75" s="34"/>
      <c r="I75" s="32"/>
      <c r="J75" s="35" t="str">
        <f>IF(I75&lt;=1," ",10)</f>
        <v xml:space="preserve"> </v>
      </c>
      <c r="K75" s="32"/>
      <c r="L75" s="32">
        <v>81</v>
      </c>
      <c r="M75" s="33">
        <f>IF(L75&lt;=1," ",10)</f>
        <v>10</v>
      </c>
      <c r="N75" s="36"/>
      <c r="O75" s="32"/>
      <c r="P75" s="33" t="str">
        <f>IF(O75&lt;=1," ",10)</f>
        <v xml:space="preserve"> </v>
      </c>
      <c r="Q75" s="36"/>
      <c r="R75" s="32"/>
      <c r="S75" s="33" t="str">
        <f>IF(R75&lt;=1," ",10)</f>
        <v xml:space="preserve"> </v>
      </c>
      <c r="T75" s="36"/>
      <c r="U75" s="32"/>
      <c r="V75" s="33" t="str">
        <f>IF(U75&lt;=1," ",10)</f>
        <v xml:space="preserve"> </v>
      </c>
      <c r="W75" s="36"/>
      <c r="X75" s="37">
        <f>SUM(F75:W75)</f>
        <v>91</v>
      </c>
      <c r="Y75" s="38">
        <f>MIN(F75,I75,L75,O75,R75,U75)</f>
        <v>0</v>
      </c>
      <c r="Z75" s="38">
        <f>SUM(X75-Y75)</f>
        <v>91</v>
      </c>
    </row>
    <row r="76" spans="1:26" x14ac:dyDescent="0.25">
      <c r="A76" s="41">
        <v>70</v>
      </c>
      <c r="B76" s="40" t="s">
        <v>97</v>
      </c>
      <c r="C76" s="30">
        <f>VLOOKUP(D76,'[1]Tabelen masters'!I$6:J109,2,FALSE)</f>
        <v>0.27500000000000002</v>
      </c>
      <c r="D76" s="31">
        <v>8</v>
      </c>
      <c r="E76" s="30">
        <f>D76/30</f>
        <v>0.26666666666666666</v>
      </c>
      <c r="F76" s="32">
        <v>0</v>
      </c>
      <c r="G76" s="33" t="str">
        <f>IF(F76&lt;=1," ",10)</f>
        <v xml:space="preserve"> </v>
      </c>
      <c r="H76" s="34"/>
      <c r="I76" s="32"/>
      <c r="J76" s="35" t="str">
        <f>IF(I76&lt;=1," ",10)</f>
        <v xml:space="preserve"> </v>
      </c>
      <c r="K76" s="32"/>
      <c r="L76" s="32">
        <v>81</v>
      </c>
      <c r="M76" s="33">
        <f>IF(L76&lt;=1," ",10)</f>
        <v>10</v>
      </c>
      <c r="N76" s="36"/>
      <c r="O76" s="32"/>
      <c r="P76" s="33" t="str">
        <f>IF(O76&lt;=1," ",10)</f>
        <v xml:space="preserve"> </v>
      </c>
      <c r="Q76" s="36"/>
      <c r="R76" s="32"/>
      <c r="S76" s="33" t="str">
        <f>IF(R76&lt;=1," ",10)</f>
        <v xml:space="preserve"> </v>
      </c>
      <c r="T76" s="36"/>
      <c r="U76" s="32"/>
      <c r="V76" s="33" t="str">
        <f>IF(U76&lt;=1," ",10)</f>
        <v xml:space="preserve"> </v>
      </c>
      <c r="W76" s="36"/>
      <c r="X76" s="37">
        <f>SUM(F76:W76)</f>
        <v>91</v>
      </c>
      <c r="Y76" s="38">
        <f>MIN(F76,I76,L76,O76,R76,U76)</f>
        <v>0</v>
      </c>
      <c r="Z76" s="38">
        <f>SUM(X76-Y76)</f>
        <v>91</v>
      </c>
    </row>
    <row r="77" spans="1:26" x14ac:dyDescent="0.25">
      <c r="A77" s="42">
        <v>71</v>
      </c>
      <c r="B77" s="51" t="s">
        <v>98</v>
      </c>
      <c r="C77" s="30">
        <v>0.317</v>
      </c>
      <c r="D77" s="31">
        <v>8</v>
      </c>
      <c r="E77" s="30">
        <f>D77/30</f>
        <v>0.26666666666666666</v>
      </c>
      <c r="F77" s="32">
        <v>0</v>
      </c>
      <c r="G77" s="33" t="str">
        <f>IF(F77&lt;=1," ",10)</f>
        <v xml:space="preserve"> </v>
      </c>
      <c r="H77" s="52"/>
      <c r="I77" s="32"/>
      <c r="J77" s="35" t="str">
        <f>IF(I77&lt;=1," ",10)</f>
        <v xml:space="preserve"> </v>
      </c>
      <c r="K77" s="32"/>
      <c r="L77" s="32">
        <v>27</v>
      </c>
      <c r="M77" s="33">
        <f>IF(L77&lt;=1," ",10)</f>
        <v>10</v>
      </c>
      <c r="N77" s="36"/>
      <c r="O77" s="32">
        <v>43</v>
      </c>
      <c r="P77" s="33">
        <f>IF(O77&lt;=1," ",10)</f>
        <v>10</v>
      </c>
      <c r="Q77" s="36"/>
      <c r="R77" s="32"/>
      <c r="S77" s="33" t="str">
        <f>IF(R77&lt;=1," ",10)</f>
        <v xml:space="preserve"> </v>
      </c>
      <c r="T77" s="36"/>
      <c r="U77" s="32"/>
      <c r="V77" s="33" t="str">
        <f>IF(U77&lt;=1," ",10)</f>
        <v xml:space="preserve"> </v>
      </c>
      <c r="W77" s="36"/>
      <c r="X77" s="37">
        <f>SUM(F77:W77)</f>
        <v>90</v>
      </c>
      <c r="Y77" s="38">
        <f>MIN(F77,I77,L77,O77,R77,U77)</f>
        <v>0</v>
      </c>
      <c r="Z77" s="38">
        <f>SUM(X77-Y77)</f>
        <v>90</v>
      </c>
    </row>
    <row r="78" spans="1:26" x14ac:dyDescent="0.25">
      <c r="A78" s="41">
        <v>72</v>
      </c>
      <c r="B78" s="29" t="s">
        <v>99</v>
      </c>
      <c r="C78" s="30">
        <f>VLOOKUP(D78,'[1]Tabelen masters'!I$6:J221,2,FALSE)</f>
        <v>0.35</v>
      </c>
      <c r="D78" s="31">
        <v>10</v>
      </c>
      <c r="E78" s="30">
        <f>D78/30</f>
        <v>0.33333333333333331</v>
      </c>
      <c r="F78" s="32">
        <v>0</v>
      </c>
      <c r="G78" s="33" t="str">
        <f>IF(F78&lt;=1," ",10)</f>
        <v xml:space="preserve"> </v>
      </c>
      <c r="H78" s="34"/>
      <c r="I78" s="32"/>
      <c r="J78" s="35" t="str">
        <f>IF(I78&lt;=1," ",10)</f>
        <v xml:space="preserve"> </v>
      </c>
      <c r="K78" s="32"/>
      <c r="L78" s="32"/>
      <c r="M78" s="33" t="str">
        <f>IF(L78&lt;=1," ",10)</f>
        <v xml:space="preserve"> </v>
      </c>
      <c r="N78" s="36"/>
      <c r="O78" s="32">
        <v>80</v>
      </c>
      <c r="P78" s="33">
        <f>IF(O78&lt;=1," ",10)</f>
        <v>10</v>
      </c>
      <c r="Q78" s="36"/>
      <c r="R78" s="32"/>
      <c r="S78" s="33" t="str">
        <f>IF(R78&lt;=1," ",10)</f>
        <v xml:space="preserve"> </v>
      </c>
      <c r="T78" s="36"/>
      <c r="U78" s="32"/>
      <c r="V78" s="33" t="str">
        <f>IF(U78&lt;=1," ",10)</f>
        <v xml:space="preserve"> </v>
      </c>
      <c r="W78" s="36"/>
      <c r="X78" s="37">
        <f>SUM(F78:W78)</f>
        <v>90</v>
      </c>
      <c r="Y78" s="38">
        <f>MIN(F78,I78,L78,O78,R78,U78)</f>
        <v>0</v>
      </c>
      <c r="Z78" s="38">
        <f>SUM(X78-Y78)</f>
        <v>90</v>
      </c>
    </row>
    <row r="79" spans="1:26" x14ac:dyDescent="0.25">
      <c r="A79" s="42">
        <v>73</v>
      </c>
      <c r="B79" s="40" t="s">
        <v>100</v>
      </c>
      <c r="C79" s="30">
        <f>VLOOKUP(D79,'[1]Tabelen masters'!I$6:J212,2,FALSE)</f>
        <v>0.27500000000000002</v>
      </c>
      <c r="D79" s="31">
        <v>8</v>
      </c>
      <c r="E79" s="30">
        <f>D79/30</f>
        <v>0.26666666666666666</v>
      </c>
      <c r="F79" s="32">
        <v>0</v>
      </c>
      <c r="G79" s="33" t="str">
        <f>IF(F79&lt;=1," ",10)</f>
        <v xml:space="preserve"> </v>
      </c>
      <c r="H79" s="34"/>
      <c r="I79" s="32"/>
      <c r="J79" s="35" t="str">
        <f>IF(I79&lt;=1," ",10)</f>
        <v xml:space="preserve"> </v>
      </c>
      <c r="K79" s="32"/>
      <c r="L79" s="32"/>
      <c r="M79" s="33" t="str">
        <f>IF(L79&lt;=1," ",10)</f>
        <v xml:space="preserve"> </v>
      </c>
      <c r="N79" s="36"/>
      <c r="O79" s="32"/>
      <c r="P79" s="33" t="str">
        <f>IF(O79&lt;=1," ",10)</f>
        <v xml:space="preserve"> </v>
      </c>
      <c r="Q79" s="36"/>
      <c r="R79" s="32"/>
      <c r="S79" s="33" t="str">
        <f>IF(R79&lt;=1," ",10)</f>
        <v xml:space="preserve"> </v>
      </c>
      <c r="T79" s="36"/>
      <c r="U79" s="32">
        <v>75</v>
      </c>
      <c r="V79" s="33">
        <f>IF(U79&lt;=1," ",10)</f>
        <v>10</v>
      </c>
      <c r="W79" s="36"/>
      <c r="X79" s="37">
        <f>SUM(F79:W79)</f>
        <v>85</v>
      </c>
      <c r="Y79" s="38">
        <f>MIN(F79,I79,L79,O79,R79,U79)</f>
        <v>0</v>
      </c>
      <c r="Z79" s="38">
        <f>SUM(X79-Y79)</f>
        <v>85</v>
      </c>
    </row>
    <row r="80" spans="1:26" x14ac:dyDescent="0.25">
      <c r="A80" s="41">
        <v>74</v>
      </c>
      <c r="B80" s="40" t="s">
        <v>101</v>
      </c>
      <c r="C80" s="30">
        <f>VLOOKUP(D80,'[1]Tabelen masters'!I$6:J164,2,FALSE)</f>
        <v>0.27500000000000002</v>
      </c>
      <c r="D80" s="53">
        <v>8</v>
      </c>
      <c r="E80" s="30">
        <f>D80/30</f>
        <v>0.26666666666666666</v>
      </c>
      <c r="F80" s="32">
        <v>0</v>
      </c>
      <c r="G80" s="33" t="str">
        <f>IF(F80&lt;=1," ",10)</f>
        <v xml:space="preserve"> </v>
      </c>
      <c r="H80" s="34"/>
      <c r="I80" s="32"/>
      <c r="J80" s="35" t="str">
        <f>IF(I80&lt;=1," ",10)</f>
        <v xml:space="preserve"> </v>
      </c>
      <c r="K80" s="32"/>
      <c r="L80" s="32"/>
      <c r="M80" s="33" t="str">
        <f>IF(L80&lt;=1," ",10)</f>
        <v xml:space="preserve"> </v>
      </c>
      <c r="N80" s="36"/>
      <c r="O80" s="32"/>
      <c r="P80" s="33" t="str">
        <f>IF(O80&lt;=1," ",10)</f>
        <v xml:space="preserve"> </v>
      </c>
      <c r="Q80" s="36"/>
      <c r="R80" s="32"/>
      <c r="S80" s="33" t="str">
        <f>IF(R80&lt;=1," ",10)</f>
        <v xml:space="preserve"> </v>
      </c>
      <c r="T80" s="36"/>
      <c r="U80" s="32">
        <v>67</v>
      </c>
      <c r="V80" s="33">
        <f>IF(U80&lt;=1," ",10)</f>
        <v>10</v>
      </c>
      <c r="W80" s="36"/>
      <c r="X80" s="37">
        <f>SUM(F80:W80)</f>
        <v>77</v>
      </c>
      <c r="Y80" s="38">
        <f>MIN(F80,I80,L80,O80,R80,U80)</f>
        <v>0</v>
      </c>
      <c r="Z80" s="38">
        <f>SUM(X80-Y80)</f>
        <v>77</v>
      </c>
    </row>
    <row r="81" spans="1:26" x14ac:dyDescent="0.25">
      <c r="A81" s="42">
        <v>75</v>
      </c>
      <c r="B81" s="47" t="s">
        <v>102</v>
      </c>
      <c r="C81" s="30">
        <f>VLOOKUP(D81,'[1]Tabelen masters'!I$6:J263,2,FALSE)</f>
        <v>0.27500000000000002</v>
      </c>
      <c r="D81" s="31">
        <v>8</v>
      </c>
      <c r="E81" s="30">
        <f>D81/30</f>
        <v>0.26666666666666666</v>
      </c>
      <c r="F81" s="32">
        <v>0</v>
      </c>
      <c r="G81" s="33" t="str">
        <f>IF(F81&lt;=1," ",10)</f>
        <v xml:space="preserve"> </v>
      </c>
      <c r="H81" s="34"/>
      <c r="I81" s="32"/>
      <c r="J81" s="35" t="str">
        <f>IF(I81&lt;=1," ",10)</f>
        <v xml:space="preserve"> </v>
      </c>
      <c r="K81" s="32"/>
      <c r="L81" s="32">
        <v>66</v>
      </c>
      <c r="M81" s="33">
        <f>IF(L81&lt;=1," ",10)</f>
        <v>10</v>
      </c>
      <c r="N81" s="36"/>
      <c r="O81" s="32"/>
      <c r="P81" s="33" t="str">
        <f>IF(O81&lt;=1," ",10)</f>
        <v xml:space="preserve"> </v>
      </c>
      <c r="Q81" s="36"/>
      <c r="R81" s="32"/>
      <c r="S81" s="33" t="str">
        <f>IF(R81&lt;=1," ",10)</f>
        <v xml:space="preserve"> </v>
      </c>
      <c r="T81" s="36"/>
      <c r="U81" s="32"/>
      <c r="V81" s="33" t="str">
        <f>IF(U81&lt;=1," ",10)</f>
        <v xml:space="preserve"> </v>
      </c>
      <c r="W81" s="36"/>
      <c r="X81" s="37">
        <f>SUM(F81:W81)</f>
        <v>76</v>
      </c>
      <c r="Y81" s="38">
        <f>MIN(F81,I81,L81,O81,R81,U81)</f>
        <v>0</v>
      </c>
      <c r="Z81" s="38">
        <f>SUM(X81-Y81)</f>
        <v>76</v>
      </c>
    </row>
    <row r="82" spans="1:26" x14ac:dyDescent="0.25">
      <c r="A82" s="41">
        <v>76</v>
      </c>
      <c r="B82" s="43" t="s">
        <v>103</v>
      </c>
      <c r="C82" s="30">
        <f>VLOOKUP(D82,'[1]Tabelen masters'!I$6:J162,2,FALSE)</f>
        <v>0.27500000000000002</v>
      </c>
      <c r="D82" s="31">
        <v>8</v>
      </c>
      <c r="E82" s="30">
        <f>D82/30</f>
        <v>0.26666666666666666</v>
      </c>
      <c r="F82" s="32">
        <v>0</v>
      </c>
      <c r="G82" s="33" t="str">
        <f>IF(F82&lt;=1," ",10)</f>
        <v xml:space="preserve"> </v>
      </c>
      <c r="H82" s="34"/>
      <c r="I82" s="32"/>
      <c r="J82" s="35" t="str">
        <f>IF(I82&lt;=1," ",10)</f>
        <v xml:space="preserve"> </v>
      </c>
      <c r="K82" s="32"/>
      <c r="L82" s="32"/>
      <c r="M82" s="33" t="str">
        <f>IF(L82&lt;=1," ",10)</f>
        <v xml:space="preserve"> </v>
      </c>
      <c r="N82" s="36"/>
      <c r="O82" s="32"/>
      <c r="P82" s="33" t="str">
        <f>IF(O82&lt;=1," ",10)</f>
        <v xml:space="preserve"> </v>
      </c>
      <c r="Q82" s="36"/>
      <c r="R82" s="32"/>
      <c r="S82" s="33" t="str">
        <f>IF(R82&lt;=1," ",10)</f>
        <v xml:space="preserve"> </v>
      </c>
      <c r="T82" s="36"/>
      <c r="U82" s="32">
        <v>63</v>
      </c>
      <c r="V82" s="33">
        <f>IF(U82&lt;=1," ",10)</f>
        <v>10</v>
      </c>
      <c r="W82" s="36"/>
      <c r="X82" s="37">
        <f>SUM(F82:W82)</f>
        <v>73</v>
      </c>
      <c r="Y82" s="38">
        <f>MIN(F82,I82,L82,O82,R82,U82)</f>
        <v>0</v>
      </c>
      <c r="Z82" s="38">
        <f>SUM(X82-Y82)</f>
        <v>73</v>
      </c>
    </row>
    <row r="83" spans="1:26" x14ac:dyDescent="0.25">
      <c r="A83" s="42">
        <v>77</v>
      </c>
      <c r="B83" s="29" t="s">
        <v>104</v>
      </c>
      <c r="C83" s="30">
        <f>VLOOKUP(D83,'[1]Tabelen masters'!I$6:J228,2,FALSE)</f>
        <v>0.27500000000000002</v>
      </c>
      <c r="D83" s="31">
        <v>8</v>
      </c>
      <c r="E83" s="30">
        <f>D83/30</f>
        <v>0.26666666666666666</v>
      </c>
      <c r="F83" s="32">
        <v>0</v>
      </c>
      <c r="G83" s="33" t="str">
        <f>IF(F83&lt;=1," ",10)</f>
        <v xml:space="preserve"> </v>
      </c>
      <c r="H83" s="34"/>
      <c r="I83" s="32"/>
      <c r="J83" s="35" t="str">
        <f>IF(I83&lt;=1," ",10)</f>
        <v xml:space="preserve"> </v>
      </c>
      <c r="K83" s="32"/>
      <c r="L83" s="32"/>
      <c r="M83" s="33" t="str">
        <f>IF(L83&lt;=1," ",10)</f>
        <v xml:space="preserve"> </v>
      </c>
      <c r="N83" s="36"/>
      <c r="O83" s="32">
        <v>62</v>
      </c>
      <c r="P83" s="33">
        <f>IF(O83&lt;=1," ",10)</f>
        <v>10</v>
      </c>
      <c r="Q83" s="36"/>
      <c r="R83" s="32"/>
      <c r="S83" s="33" t="str">
        <f>IF(R83&lt;=1," ",10)</f>
        <v xml:space="preserve"> </v>
      </c>
      <c r="T83" s="36"/>
      <c r="U83" s="32"/>
      <c r="V83" s="33" t="str">
        <f>IF(U83&lt;=1," ",10)</f>
        <v xml:space="preserve"> </v>
      </c>
      <c r="W83" s="36"/>
      <c r="X83" s="37">
        <f>SUM(F83:W83)</f>
        <v>72</v>
      </c>
      <c r="Y83" s="38">
        <f>MIN(F83,I83,L83,O83,R83,U83)</f>
        <v>0</v>
      </c>
      <c r="Z83" s="38">
        <f>SUM(X83-Y83)</f>
        <v>72</v>
      </c>
    </row>
    <row r="84" spans="1:26" x14ac:dyDescent="0.25">
      <c r="A84" s="39">
        <v>78</v>
      </c>
      <c r="B84" s="40" t="s">
        <v>105</v>
      </c>
      <c r="C84" s="30">
        <f>VLOOKUP(D84,'[1]Tabelen masters'!I$6:J229,2,FALSE)</f>
        <v>0.27500000000000002</v>
      </c>
      <c r="D84" s="31">
        <v>8</v>
      </c>
      <c r="E84" s="30">
        <f>D84/30</f>
        <v>0.26666666666666666</v>
      </c>
      <c r="F84" s="32">
        <v>0</v>
      </c>
      <c r="G84" s="33" t="str">
        <f>IF(F84&lt;=1," ",10)</f>
        <v xml:space="preserve"> </v>
      </c>
      <c r="H84" s="34"/>
      <c r="I84" s="32"/>
      <c r="J84" s="35" t="str">
        <f>IF(I84&lt;=1," ",10)</f>
        <v xml:space="preserve"> </v>
      </c>
      <c r="K84" s="32"/>
      <c r="L84" s="32">
        <v>62</v>
      </c>
      <c r="M84" s="33">
        <f>IF(L84&lt;=1," ",10)</f>
        <v>10</v>
      </c>
      <c r="N84" s="36"/>
      <c r="O84" s="32"/>
      <c r="P84" s="33" t="str">
        <f>IF(O84&lt;=1," ",10)</f>
        <v xml:space="preserve"> </v>
      </c>
      <c r="Q84" s="36"/>
      <c r="R84" s="32"/>
      <c r="S84" s="33" t="str">
        <f>IF(R84&lt;=1," ",10)</f>
        <v xml:space="preserve"> </v>
      </c>
      <c r="T84" s="36"/>
      <c r="U84" s="32"/>
      <c r="V84" s="33" t="str">
        <f>IF(U84&lt;=1," ",10)</f>
        <v xml:space="preserve"> </v>
      </c>
      <c r="W84" s="36"/>
      <c r="X84" s="37">
        <f>SUM(F84:W84)</f>
        <v>72</v>
      </c>
      <c r="Y84" s="38">
        <f>MIN(F84,I84,L84,O84,R84,U84)</f>
        <v>0</v>
      </c>
      <c r="Z84" s="38">
        <f>SUM(X84-Y84)</f>
        <v>72</v>
      </c>
    </row>
    <row r="85" spans="1:26" x14ac:dyDescent="0.25">
      <c r="A85" s="42">
        <v>79</v>
      </c>
      <c r="B85" s="29" t="s">
        <v>106</v>
      </c>
      <c r="C85" s="30">
        <f>VLOOKUP(D85,'[1]Tabelen masters'!I$6:J168,2,FALSE)</f>
        <v>0.27500000000000002</v>
      </c>
      <c r="D85" s="31">
        <v>8</v>
      </c>
      <c r="E85" s="30">
        <f>D85/30</f>
        <v>0.26666666666666666</v>
      </c>
      <c r="F85" s="32">
        <v>0</v>
      </c>
      <c r="G85" s="33" t="str">
        <f>IF(F85&lt;=1," ",10)</f>
        <v xml:space="preserve"> </v>
      </c>
      <c r="H85" s="34"/>
      <c r="I85" s="32"/>
      <c r="J85" s="35" t="str">
        <f>IF(I85&lt;=1," ",10)</f>
        <v xml:space="preserve"> </v>
      </c>
      <c r="K85" s="32"/>
      <c r="L85" s="32"/>
      <c r="M85" s="33" t="str">
        <f>IF(L85&lt;=1," ",10)</f>
        <v xml:space="preserve"> </v>
      </c>
      <c r="N85" s="36"/>
      <c r="O85" s="32"/>
      <c r="P85" s="33" t="str">
        <f>IF(O85&lt;=1," ",10)</f>
        <v xml:space="preserve"> </v>
      </c>
      <c r="Q85" s="36"/>
      <c r="R85" s="32"/>
      <c r="S85" s="33" t="str">
        <f>IF(R85&lt;=1," ",10)</f>
        <v xml:space="preserve"> </v>
      </c>
      <c r="T85" s="36"/>
      <c r="U85" s="32">
        <v>61</v>
      </c>
      <c r="V85" s="33">
        <f>IF(U85&lt;=1," ",10)</f>
        <v>10</v>
      </c>
      <c r="W85" s="36"/>
      <c r="X85" s="37">
        <f>SUM(F85:W85)</f>
        <v>71</v>
      </c>
      <c r="Y85" s="38">
        <f>MIN(F85,I85,L85,O85,R85,U85)</f>
        <v>0</v>
      </c>
      <c r="Z85" s="38">
        <f>SUM(X85-Y85)</f>
        <v>71</v>
      </c>
    </row>
    <row r="86" spans="1:26" x14ac:dyDescent="0.25">
      <c r="A86" s="41">
        <v>80</v>
      </c>
      <c r="B86" s="47" t="s">
        <v>107</v>
      </c>
      <c r="C86" s="30">
        <f>VLOOKUP(D86,'[1]Tabelen masters'!I$6:J272,2,FALSE)</f>
        <v>0.27500000000000002</v>
      </c>
      <c r="D86" s="31">
        <v>8</v>
      </c>
      <c r="E86" s="30">
        <f>D86/30</f>
        <v>0.26666666666666666</v>
      </c>
      <c r="F86" s="32">
        <v>0</v>
      </c>
      <c r="G86" s="33" t="str">
        <f>IF(F86&lt;=1," ",10)</f>
        <v xml:space="preserve"> </v>
      </c>
      <c r="H86" s="34"/>
      <c r="I86" s="32"/>
      <c r="J86" s="35" t="str">
        <f>IF(I86&lt;=1," ",10)</f>
        <v xml:space="preserve"> </v>
      </c>
      <c r="K86" s="32"/>
      <c r="L86" s="32"/>
      <c r="M86" s="33" t="str">
        <f>IF(L86&lt;=1," ",10)</f>
        <v xml:space="preserve"> </v>
      </c>
      <c r="N86" s="36"/>
      <c r="O86" s="32"/>
      <c r="P86" s="33" t="str">
        <f>IF(O86&lt;=1," ",10)</f>
        <v xml:space="preserve"> </v>
      </c>
      <c r="Q86" s="36"/>
      <c r="R86" s="32"/>
      <c r="S86" s="33" t="str">
        <f>IF(R86&lt;=1," ",10)</f>
        <v xml:space="preserve"> </v>
      </c>
      <c r="T86" s="36"/>
      <c r="U86" s="32">
        <v>56</v>
      </c>
      <c r="V86" s="33">
        <f>IF(U86&lt;=1," ",10)</f>
        <v>10</v>
      </c>
      <c r="W86" s="36"/>
      <c r="X86" s="37">
        <f>SUM(F86:W86)</f>
        <v>66</v>
      </c>
      <c r="Y86" s="38">
        <f>MIN(F86,I86,L86,O86,R86,U86)</f>
        <v>0</v>
      </c>
      <c r="Z86" s="38">
        <f>SUM(X86-Y86)</f>
        <v>66</v>
      </c>
    </row>
    <row r="87" spans="1:26" x14ac:dyDescent="0.25">
      <c r="A87" s="42">
        <v>81</v>
      </c>
      <c r="B87" s="29" t="s">
        <v>108</v>
      </c>
      <c r="C87" s="30">
        <f>VLOOKUP(D87,'[1]Tabelen masters'!I$6:J138,2,FALSE)</f>
        <v>0.27500000000000002</v>
      </c>
      <c r="D87" s="31">
        <v>8</v>
      </c>
      <c r="E87" s="30">
        <f>D87/30</f>
        <v>0.26666666666666666</v>
      </c>
      <c r="F87" s="32">
        <v>0</v>
      </c>
      <c r="G87" s="33" t="str">
        <f>IF(F87&lt;=1," ",10)</f>
        <v xml:space="preserve"> </v>
      </c>
      <c r="H87" s="34"/>
      <c r="I87" s="32"/>
      <c r="J87" s="35" t="str">
        <f>IF(I87&lt;=1," ",10)</f>
        <v xml:space="preserve"> </v>
      </c>
      <c r="K87" s="32"/>
      <c r="L87" s="32">
        <v>56</v>
      </c>
      <c r="M87" s="33">
        <f>IF(L87&lt;=1," ",10)</f>
        <v>10</v>
      </c>
      <c r="N87" s="36"/>
      <c r="O87" s="32"/>
      <c r="P87" s="33" t="str">
        <f>IF(O87&lt;=1," ",10)</f>
        <v xml:space="preserve"> </v>
      </c>
      <c r="Q87" s="36"/>
      <c r="R87" s="32"/>
      <c r="S87" s="33" t="str">
        <f>IF(R87&lt;=1," ",10)</f>
        <v xml:space="preserve"> </v>
      </c>
      <c r="T87" s="36"/>
      <c r="U87" s="32"/>
      <c r="V87" s="33" t="str">
        <f>IF(U87&lt;=1," ",10)</f>
        <v xml:space="preserve"> </v>
      </c>
      <c r="W87" s="32"/>
      <c r="X87" s="37">
        <f>SUM(F87:W87)</f>
        <v>66</v>
      </c>
      <c r="Y87" s="38">
        <f>MIN(F87,I87,L87,O87,R87,U87)</f>
        <v>0</v>
      </c>
      <c r="Z87" s="38">
        <f>SUM(X87-Y87)</f>
        <v>66</v>
      </c>
    </row>
    <row r="88" spans="1:26" x14ac:dyDescent="0.25">
      <c r="A88" s="41">
        <v>82</v>
      </c>
      <c r="B88" s="47" t="s">
        <v>109</v>
      </c>
      <c r="C88" s="30">
        <f>VLOOKUP(D88,'[1]Tabelen masters'!I$6:J265,2,FALSE)</f>
        <v>0.27500000000000002</v>
      </c>
      <c r="D88" s="31">
        <v>8</v>
      </c>
      <c r="E88" s="30">
        <f>D88/30</f>
        <v>0.26666666666666666</v>
      </c>
      <c r="F88" s="32">
        <v>0</v>
      </c>
      <c r="G88" s="33" t="str">
        <f>IF(F88&lt;=1," ",10)</f>
        <v xml:space="preserve"> </v>
      </c>
      <c r="H88" s="34"/>
      <c r="I88" s="32"/>
      <c r="J88" s="35" t="str">
        <f>IF(I88&lt;=1," ",10)</f>
        <v xml:space="preserve"> </v>
      </c>
      <c r="K88" s="32"/>
      <c r="L88" s="32">
        <v>55</v>
      </c>
      <c r="M88" s="33">
        <f>IF(L88&lt;=1," ",10)</f>
        <v>10</v>
      </c>
      <c r="N88" s="36"/>
      <c r="O88" s="32"/>
      <c r="P88" s="33" t="str">
        <f>IF(O88&lt;=1," ",10)</f>
        <v xml:space="preserve"> </v>
      </c>
      <c r="Q88" s="36"/>
      <c r="R88" s="32"/>
      <c r="S88" s="33" t="str">
        <f>IF(R88&lt;=1," ",10)</f>
        <v xml:space="preserve"> </v>
      </c>
      <c r="T88" s="36"/>
      <c r="U88" s="32"/>
      <c r="V88" s="33" t="str">
        <f>IF(U88&lt;=1," ",10)</f>
        <v xml:space="preserve"> </v>
      </c>
      <c r="W88" s="36"/>
      <c r="X88" s="37">
        <f>SUM(F88:W88)</f>
        <v>65</v>
      </c>
      <c r="Y88" s="38">
        <f>MIN(F88,I88,L88,O88,R88,U88)</f>
        <v>0</v>
      </c>
      <c r="Z88" s="38">
        <f>SUM(X88-Y88)</f>
        <v>65</v>
      </c>
    </row>
    <row r="89" spans="1:26" x14ac:dyDescent="0.25">
      <c r="A89" s="42">
        <v>83</v>
      </c>
      <c r="B89" s="29" t="s">
        <v>110</v>
      </c>
      <c r="C89" s="30">
        <f>VLOOKUP(D89,'[1]Tabelen masters'!I$6:J70,2,FALSE)</f>
        <v>0.27500000000000002</v>
      </c>
      <c r="D89" s="31">
        <v>8</v>
      </c>
      <c r="E89" s="30">
        <f>D89/30</f>
        <v>0.26666666666666666</v>
      </c>
      <c r="F89" s="32">
        <v>18</v>
      </c>
      <c r="G89" s="33">
        <f>IF(F89&lt;=1," ",10)</f>
        <v>10</v>
      </c>
      <c r="H89" s="34"/>
      <c r="I89" s="32"/>
      <c r="J89" s="35" t="str">
        <f>IF(I89&lt;=1," ",10)</f>
        <v xml:space="preserve"> </v>
      </c>
      <c r="K89" s="32"/>
      <c r="L89" s="32">
        <v>0</v>
      </c>
      <c r="M89" s="33" t="str">
        <f>IF(L89&lt;=1," ",10)</f>
        <v xml:space="preserve"> </v>
      </c>
      <c r="N89" s="36"/>
      <c r="O89" s="32"/>
      <c r="P89" s="33" t="str">
        <f>IF(O89&lt;=1," ",10)</f>
        <v xml:space="preserve"> </v>
      </c>
      <c r="Q89" s="36"/>
      <c r="R89" s="32"/>
      <c r="S89" s="33" t="str">
        <f>IF(R89&lt;=1," ",10)</f>
        <v xml:space="preserve"> </v>
      </c>
      <c r="T89" s="36"/>
      <c r="U89" s="32">
        <v>25</v>
      </c>
      <c r="V89" s="33">
        <f>IF(U89&lt;=1," ",10)</f>
        <v>10</v>
      </c>
      <c r="W89" s="36"/>
      <c r="X89" s="37">
        <f>SUM(F89:W89)</f>
        <v>63</v>
      </c>
      <c r="Y89" s="38">
        <f>MIN(F89,I89,L89,O89,R89,U89)</f>
        <v>0</v>
      </c>
      <c r="Z89" s="38">
        <f>SUM(X89-Y89)</f>
        <v>63</v>
      </c>
    </row>
    <row r="90" spans="1:26" x14ac:dyDescent="0.25">
      <c r="A90" s="41">
        <v>84</v>
      </c>
      <c r="B90" s="29" t="s">
        <v>111</v>
      </c>
      <c r="C90" s="30">
        <f>VLOOKUP(D90,'[1]Tabelen masters'!I$6:J143,2,FALSE)</f>
        <v>0.27500000000000002</v>
      </c>
      <c r="D90" s="31">
        <v>8</v>
      </c>
      <c r="E90" s="30">
        <f>D90/30</f>
        <v>0.26666666666666666</v>
      </c>
      <c r="F90" s="32">
        <v>0</v>
      </c>
      <c r="G90" s="33" t="str">
        <f>IF(F90&lt;=1," ",10)</f>
        <v xml:space="preserve"> </v>
      </c>
      <c r="H90" s="34"/>
      <c r="I90" s="32"/>
      <c r="J90" s="35" t="str">
        <f>IF(I90&lt;=1," ",10)</f>
        <v xml:space="preserve"> </v>
      </c>
      <c r="K90" s="32"/>
      <c r="L90" s="32"/>
      <c r="M90" s="33" t="str">
        <f>IF(L90&lt;=1," ",10)</f>
        <v xml:space="preserve"> </v>
      </c>
      <c r="N90" s="36"/>
      <c r="O90" s="32"/>
      <c r="P90" s="33" t="str">
        <f>IF(O90&lt;=1," ",10)</f>
        <v xml:space="preserve"> </v>
      </c>
      <c r="Q90" s="36"/>
      <c r="R90" s="32"/>
      <c r="S90" s="33" t="str">
        <f>IF(R90&lt;=1," ",10)</f>
        <v xml:space="preserve"> </v>
      </c>
      <c r="T90" s="36"/>
      <c r="U90" s="32">
        <v>50</v>
      </c>
      <c r="V90" s="33">
        <f>IF(U90&lt;=1," ",10)</f>
        <v>10</v>
      </c>
      <c r="W90" s="36"/>
      <c r="X90" s="37">
        <f>SUM(F90:W90)</f>
        <v>60</v>
      </c>
      <c r="Y90" s="38">
        <f>MIN(F90,I90,L90,O90,R90,U90)</f>
        <v>0</v>
      </c>
      <c r="Z90" s="38">
        <f>SUM(X90-Y90)</f>
        <v>60</v>
      </c>
    </row>
    <row r="91" spans="1:26" x14ac:dyDescent="0.25">
      <c r="A91" s="42">
        <v>85</v>
      </c>
      <c r="B91" s="29" t="s">
        <v>112</v>
      </c>
      <c r="C91" s="30">
        <f>VLOOKUP(D91,'[1]Tabelen masters'!I$6:J73,2,FALSE)</f>
        <v>0.27500000000000002</v>
      </c>
      <c r="D91" s="31">
        <v>8</v>
      </c>
      <c r="E91" s="30">
        <f>D91/30</f>
        <v>0.26666666666666666</v>
      </c>
      <c r="F91" s="32">
        <v>50</v>
      </c>
      <c r="G91" s="33">
        <f>IF(F91&lt;=1," ",10)</f>
        <v>10</v>
      </c>
      <c r="H91" s="34"/>
      <c r="I91" s="32"/>
      <c r="J91" s="35" t="str">
        <f>IF(I91&lt;=1," ",10)</f>
        <v xml:space="preserve"> </v>
      </c>
      <c r="K91" s="32"/>
      <c r="L91" s="32">
        <v>0</v>
      </c>
      <c r="M91" s="33" t="str">
        <f>IF(L91&lt;=1," ",10)</f>
        <v xml:space="preserve"> </v>
      </c>
      <c r="N91" s="36"/>
      <c r="O91" s="32"/>
      <c r="P91" s="33" t="str">
        <f>IF(O91&lt;=1," ",10)</f>
        <v xml:space="preserve"> </v>
      </c>
      <c r="Q91" s="36"/>
      <c r="R91" s="32"/>
      <c r="S91" s="33" t="str">
        <f>IF(R91&lt;=1," ",10)</f>
        <v xml:space="preserve"> </v>
      </c>
      <c r="T91" s="36"/>
      <c r="U91" s="32"/>
      <c r="V91" s="33" t="str">
        <f>IF(U91&lt;=1," ",10)</f>
        <v xml:space="preserve"> </v>
      </c>
      <c r="W91" s="36"/>
      <c r="X91" s="37">
        <f>SUM(F91:W91)</f>
        <v>60</v>
      </c>
      <c r="Y91" s="38">
        <f>MIN(F91,I91,L91,O91,R91,U91)</f>
        <v>0</v>
      </c>
      <c r="Z91" s="38">
        <f>SUM(X91-Y91)</f>
        <v>60</v>
      </c>
    </row>
    <row r="92" spans="1:26" x14ac:dyDescent="0.25">
      <c r="A92" s="41">
        <v>86</v>
      </c>
      <c r="B92" s="47" t="s">
        <v>113</v>
      </c>
      <c r="C92" s="30">
        <f>VLOOKUP(D92,'[1]Tabelen masters'!I$6:J269,2,FALSE)</f>
        <v>0.27500000000000002</v>
      </c>
      <c r="D92" s="31">
        <v>8</v>
      </c>
      <c r="E92" s="30">
        <f>D92/30</f>
        <v>0.26666666666666666</v>
      </c>
      <c r="F92" s="32">
        <v>0</v>
      </c>
      <c r="G92" s="33" t="str">
        <f>IF(F92&lt;=1," ",10)</f>
        <v xml:space="preserve"> </v>
      </c>
      <c r="H92" s="34"/>
      <c r="I92" s="32"/>
      <c r="J92" s="35" t="str">
        <f>IF(I92&lt;=1," ",10)</f>
        <v xml:space="preserve"> </v>
      </c>
      <c r="K92" s="32"/>
      <c r="L92" s="32"/>
      <c r="M92" s="33" t="str">
        <f>IF(L92&lt;=1," ",10)</f>
        <v xml:space="preserve"> </v>
      </c>
      <c r="N92" s="36"/>
      <c r="O92" s="32"/>
      <c r="P92" s="33" t="str">
        <f>IF(O92&lt;=1," ",10)</f>
        <v xml:space="preserve"> </v>
      </c>
      <c r="Q92" s="36"/>
      <c r="R92" s="32">
        <v>50</v>
      </c>
      <c r="S92" s="33">
        <f>IF(R92&lt;=1," ",10)</f>
        <v>10</v>
      </c>
      <c r="T92" s="36"/>
      <c r="U92" s="32"/>
      <c r="V92" s="33" t="str">
        <f>IF(U92&lt;=1," ",10)</f>
        <v xml:space="preserve"> </v>
      </c>
      <c r="W92" s="36"/>
      <c r="X92" s="37">
        <f>SUM(F92:W92)</f>
        <v>60</v>
      </c>
      <c r="Y92" s="38">
        <f>MIN(F92,I92,L92,O92,R92,U92)</f>
        <v>0</v>
      </c>
      <c r="Z92" s="38">
        <f>SUM(X92-Y92)</f>
        <v>60</v>
      </c>
    </row>
    <row r="93" spans="1:26" x14ac:dyDescent="0.25">
      <c r="A93" s="42">
        <v>87</v>
      </c>
      <c r="B93" s="29" t="s">
        <v>114</v>
      </c>
      <c r="C93" s="30">
        <f>VLOOKUP(D93,'[1]Tabelen masters'!I$6:J110,2,FALSE)</f>
        <v>0.27500000000000002</v>
      </c>
      <c r="D93" s="31">
        <v>8</v>
      </c>
      <c r="E93" s="30">
        <f>D93/30</f>
        <v>0.26666666666666666</v>
      </c>
      <c r="F93" s="32">
        <v>0</v>
      </c>
      <c r="G93" s="33" t="str">
        <f>IF(F93&lt;=1," ",10)</f>
        <v xml:space="preserve"> </v>
      </c>
      <c r="H93" s="34"/>
      <c r="I93" s="32"/>
      <c r="J93" s="35" t="str">
        <f>IF(I93&lt;=1," ",10)</f>
        <v xml:space="preserve"> </v>
      </c>
      <c r="K93" s="32"/>
      <c r="L93" s="32">
        <v>43</v>
      </c>
      <c r="M93" s="33">
        <f>IF(L93&lt;=1," ",10)</f>
        <v>10</v>
      </c>
      <c r="N93" s="36"/>
      <c r="O93" s="32"/>
      <c r="P93" s="33" t="str">
        <f>IF(O93&lt;=1," ",10)</f>
        <v xml:space="preserve"> </v>
      </c>
      <c r="Q93" s="36"/>
      <c r="R93" s="32"/>
      <c r="S93" s="33" t="str">
        <f>IF(R93&lt;=1," ",10)</f>
        <v xml:space="preserve"> </v>
      </c>
      <c r="T93" s="36"/>
      <c r="U93" s="32"/>
      <c r="V93" s="33" t="str">
        <f>IF(U93&lt;=1," ",10)</f>
        <v xml:space="preserve"> </v>
      </c>
      <c r="W93" s="36"/>
      <c r="X93" s="37">
        <f>SUM(F93:W93)</f>
        <v>53</v>
      </c>
      <c r="Y93" s="38">
        <f>MIN(F93,I93,L93,O93,R93,U93)</f>
        <v>0</v>
      </c>
      <c r="Z93" s="38">
        <f>SUM(X93-Y93)</f>
        <v>53</v>
      </c>
    </row>
    <row r="94" spans="1:26" x14ac:dyDescent="0.25">
      <c r="A94" s="41">
        <v>88</v>
      </c>
      <c r="B94" s="47" t="s">
        <v>115</v>
      </c>
      <c r="C94" s="30">
        <f>VLOOKUP(D94,'[1]Tabelen masters'!I$6:J273,2,FALSE)</f>
        <v>0.27500000000000002</v>
      </c>
      <c r="D94" s="31">
        <v>8</v>
      </c>
      <c r="E94" s="30">
        <f>D94/30</f>
        <v>0.26666666666666666</v>
      </c>
      <c r="F94" s="32">
        <v>0</v>
      </c>
      <c r="G94" s="33" t="str">
        <f>IF(F94&lt;=1," ",10)</f>
        <v xml:space="preserve"> </v>
      </c>
      <c r="H94" s="34"/>
      <c r="I94" s="32"/>
      <c r="J94" s="35" t="str">
        <f>IF(I94&lt;=1," ",10)</f>
        <v xml:space="preserve"> </v>
      </c>
      <c r="K94" s="32"/>
      <c r="L94" s="32"/>
      <c r="M94" s="33" t="str">
        <f>IF(L94&lt;=1," ",10)</f>
        <v xml:space="preserve"> </v>
      </c>
      <c r="N94" s="36"/>
      <c r="O94" s="32"/>
      <c r="P94" s="33" t="str">
        <f>IF(O94&lt;=1," ",10)</f>
        <v xml:space="preserve"> </v>
      </c>
      <c r="Q94" s="36"/>
      <c r="R94" s="32"/>
      <c r="S94" s="33" t="str">
        <f>IF(R94&lt;=1," ",10)</f>
        <v xml:space="preserve"> </v>
      </c>
      <c r="T94" s="36"/>
      <c r="U94" s="32">
        <v>39</v>
      </c>
      <c r="V94" s="33">
        <f>IF(U94&lt;=1," ",10)</f>
        <v>10</v>
      </c>
      <c r="W94" s="36"/>
      <c r="X94" s="37">
        <f>SUM(F94:W94)</f>
        <v>49</v>
      </c>
      <c r="Y94" s="38">
        <f>MIN(F94,I94,L94,O94,R94,U94)</f>
        <v>0</v>
      </c>
      <c r="Z94" s="38">
        <f>SUM(X94-Y94)</f>
        <v>49</v>
      </c>
    </row>
    <row r="95" spans="1:26" x14ac:dyDescent="0.25">
      <c r="A95" s="42">
        <v>89</v>
      </c>
      <c r="B95" s="47" t="s">
        <v>116</v>
      </c>
      <c r="C95" s="30">
        <f>VLOOKUP(D95,'[1]Tabelen masters'!I$6:J264,2,FALSE)</f>
        <v>0.27500000000000002</v>
      </c>
      <c r="D95" s="31">
        <v>8</v>
      </c>
      <c r="E95" s="30">
        <f>D95/30</f>
        <v>0.26666666666666666</v>
      </c>
      <c r="F95" s="32">
        <v>0</v>
      </c>
      <c r="G95" s="33" t="str">
        <f>IF(F95&lt;=1," ",10)</f>
        <v xml:space="preserve"> </v>
      </c>
      <c r="H95" s="34"/>
      <c r="I95" s="32"/>
      <c r="J95" s="35" t="str">
        <f>IF(I95&lt;=1," ",10)</f>
        <v xml:space="preserve"> </v>
      </c>
      <c r="K95" s="32"/>
      <c r="L95" s="32">
        <v>27</v>
      </c>
      <c r="M95" s="33">
        <f>IF(L95&lt;=1," ",10)</f>
        <v>10</v>
      </c>
      <c r="N95" s="36"/>
      <c r="O95" s="32"/>
      <c r="P95" s="33" t="str">
        <f>IF(O95&lt;=1," ",10)</f>
        <v xml:space="preserve"> </v>
      </c>
      <c r="Q95" s="36"/>
      <c r="R95" s="32"/>
      <c r="S95" s="33" t="str">
        <f>IF(R95&lt;=1," ",10)</f>
        <v xml:space="preserve"> </v>
      </c>
      <c r="T95" s="36"/>
      <c r="U95" s="32"/>
      <c r="V95" s="33" t="str">
        <f>IF(U95&lt;=1," ",10)</f>
        <v xml:space="preserve"> </v>
      </c>
      <c r="W95" s="36"/>
      <c r="X95" s="37">
        <f>SUM(F95:W95)</f>
        <v>37</v>
      </c>
      <c r="Y95" s="38">
        <f>MIN(F95,I95,L95,O95,R95,U95)</f>
        <v>0</v>
      </c>
      <c r="Z95" s="38">
        <f>SUM(X95-Y95)</f>
        <v>37</v>
      </c>
    </row>
    <row r="96" spans="1:26" x14ac:dyDescent="0.25">
      <c r="A96" s="41">
        <v>90</v>
      </c>
      <c r="B96" s="47" t="s">
        <v>117</v>
      </c>
      <c r="C96" s="30">
        <f>VLOOKUP(D96,'[1]Tabelen masters'!I$6:J274,2,FALSE)</f>
        <v>0.27500000000000002</v>
      </c>
      <c r="D96" s="31">
        <v>8</v>
      </c>
      <c r="E96" s="30">
        <f>D96/30</f>
        <v>0.26666666666666666</v>
      </c>
      <c r="F96" s="32">
        <v>0</v>
      </c>
      <c r="G96" s="33" t="str">
        <f>IF(F96&lt;=1," ",10)</f>
        <v xml:space="preserve"> </v>
      </c>
      <c r="H96" s="34"/>
      <c r="I96" s="32"/>
      <c r="J96" s="35" t="str">
        <f>IF(I96&lt;=1," ",10)</f>
        <v xml:space="preserve"> </v>
      </c>
      <c r="K96" s="32"/>
      <c r="L96" s="32"/>
      <c r="M96" s="33" t="str">
        <f>IF(L96&lt;=1," ",10)</f>
        <v xml:space="preserve"> </v>
      </c>
      <c r="N96" s="36"/>
      <c r="O96" s="32"/>
      <c r="P96" s="33" t="str">
        <f>IF(O96&lt;=1," ",10)</f>
        <v xml:space="preserve"> </v>
      </c>
      <c r="Q96" s="36"/>
      <c r="R96" s="32"/>
      <c r="S96" s="33" t="str">
        <f>IF(R96&lt;=1," ",10)</f>
        <v xml:space="preserve"> </v>
      </c>
      <c r="T96" s="36"/>
      <c r="U96" s="32">
        <v>22</v>
      </c>
      <c r="V96" s="33">
        <f>IF(U96&lt;=1," ",10)</f>
        <v>10</v>
      </c>
      <c r="W96" s="36"/>
      <c r="X96" s="37">
        <f>SUM(F96:W96)</f>
        <v>32</v>
      </c>
      <c r="Y96" s="38">
        <f>MIN(F96,I96,L96,O96,R96,U96)</f>
        <v>0</v>
      </c>
      <c r="Z96" s="38">
        <f>SUM(X96-Y96)</f>
        <v>32</v>
      </c>
    </row>
  </sheetData>
  <mergeCells count="29">
    <mergeCell ref="V2:V6"/>
    <mergeCell ref="W2:W6"/>
    <mergeCell ref="X2:X6"/>
    <mergeCell ref="A3:B3"/>
    <mergeCell ref="A4:B4"/>
    <mergeCell ref="A5:B5"/>
    <mergeCell ref="A6:B6"/>
    <mergeCell ref="P2:P6"/>
    <mergeCell ref="Q2:Q6"/>
    <mergeCell ref="R2:R6"/>
    <mergeCell ref="S2:S6"/>
    <mergeCell ref="T2:T6"/>
    <mergeCell ref="U2:U6"/>
    <mergeCell ref="J2:J6"/>
    <mergeCell ref="K2:K6"/>
    <mergeCell ref="L2:L6"/>
    <mergeCell ref="M2:M6"/>
    <mergeCell ref="N2:N6"/>
    <mergeCell ref="O2:O6"/>
    <mergeCell ref="Y1:Y6"/>
    <mergeCell ref="Z1:Z6"/>
    <mergeCell ref="A2:B2"/>
    <mergeCell ref="C2:C6"/>
    <mergeCell ref="D2:D6"/>
    <mergeCell ref="E2:E6"/>
    <mergeCell ref="F2:F6"/>
    <mergeCell ref="G2:G6"/>
    <mergeCell ref="H2:H6"/>
    <mergeCell ref="I2:I6"/>
  </mergeCells>
  <conditionalFormatting sqref="O7:O96 R7:R96 U7:U96 L7:L96 F7:F96 I7:I96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2022-11-02T08:41:27Z</dcterms:created>
  <dcterms:modified xsi:type="dcterms:W3CDTF">2022-11-02T08:46:12Z</dcterms:modified>
</cp:coreProperties>
</file>