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Masters 2025/Libre 2025/"/>
    </mc:Choice>
  </mc:AlternateContent>
  <xr:revisionPtr revIDLastSave="0" documentId="8_{55C6097B-301D-41A4-9D3E-2A86357BC65D}" xr6:coauthVersionLast="47" xr6:coauthVersionMax="47" xr10:uidLastSave="{00000000-0000-0000-0000-000000000000}"/>
  <bookViews>
    <workbookView xWindow="-120" yWindow="-120" windowWidth="25440" windowHeight="15390" xr2:uid="{EE30A9D0-A425-497C-914C-32647CC366E4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5" i="1" l="1"/>
  <c r="S55" i="1"/>
  <c r="O55" i="1"/>
  <c r="K55" i="1"/>
  <c r="G55" i="1"/>
  <c r="Z55" i="1" s="1"/>
  <c r="E55" i="1"/>
  <c r="C55" i="1"/>
  <c r="W54" i="1"/>
  <c r="S54" i="1"/>
  <c r="O54" i="1"/>
  <c r="K54" i="1"/>
  <c r="Z54" i="1" s="1"/>
  <c r="G54" i="1"/>
  <c r="E54" i="1"/>
  <c r="C54" i="1"/>
  <c r="W53" i="1"/>
  <c r="S53" i="1"/>
  <c r="O53" i="1"/>
  <c r="K53" i="1"/>
  <c r="Z53" i="1" s="1"/>
  <c r="G53" i="1"/>
  <c r="E53" i="1"/>
  <c r="C53" i="1"/>
  <c r="W52" i="1"/>
  <c r="S52" i="1"/>
  <c r="O52" i="1"/>
  <c r="K52" i="1"/>
  <c r="Z52" i="1" s="1"/>
  <c r="G52" i="1"/>
  <c r="E52" i="1"/>
  <c r="C52" i="1"/>
  <c r="W51" i="1"/>
  <c r="S51" i="1"/>
  <c r="O51" i="1"/>
  <c r="K51" i="1"/>
  <c r="Z51" i="1" s="1"/>
  <c r="G51" i="1"/>
  <c r="E51" i="1"/>
  <c r="C51" i="1"/>
  <c r="W50" i="1"/>
  <c r="S50" i="1"/>
  <c r="O50" i="1"/>
  <c r="K50" i="1"/>
  <c r="Z50" i="1" s="1"/>
  <c r="G50" i="1"/>
  <c r="E50" i="1"/>
  <c r="C50" i="1"/>
  <c r="W49" i="1"/>
  <c r="S49" i="1"/>
  <c r="O49" i="1"/>
  <c r="K49" i="1"/>
  <c r="Z49" i="1" s="1"/>
  <c r="G49" i="1"/>
  <c r="E49" i="1"/>
  <c r="C49" i="1"/>
  <c r="W48" i="1"/>
  <c r="S48" i="1"/>
  <c r="O48" i="1"/>
  <c r="K48" i="1"/>
  <c r="G48" i="1"/>
  <c r="Z48" i="1" s="1"/>
  <c r="E48" i="1"/>
  <c r="C48" i="1"/>
  <c r="W47" i="1"/>
  <c r="S47" i="1"/>
  <c r="O47" i="1"/>
  <c r="K47" i="1"/>
  <c r="G47" i="1"/>
  <c r="Z47" i="1" s="1"/>
  <c r="E47" i="1"/>
  <c r="C47" i="1"/>
  <c r="W46" i="1"/>
  <c r="S46" i="1"/>
  <c r="O46" i="1"/>
  <c r="K46" i="1"/>
  <c r="Z46" i="1" s="1"/>
  <c r="G46" i="1"/>
  <c r="E46" i="1"/>
  <c r="C46" i="1"/>
  <c r="W45" i="1"/>
  <c r="S45" i="1"/>
  <c r="O45" i="1"/>
  <c r="K45" i="1"/>
  <c r="G45" i="1"/>
  <c r="Z45" i="1" s="1"/>
  <c r="E45" i="1"/>
  <c r="C45" i="1"/>
  <c r="W44" i="1"/>
  <c r="S44" i="1"/>
  <c r="O44" i="1"/>
  <c r="K44" i="1"/>
  <c r="Z44" i="1" s="1"/>
  <c r="G44" i="1"/>
  <c r="E44" i="1"/>
  <c r="C44" i="1"/>
  <c r="W43" i="1"/>
  <c r="S43" i="1"/>
  <c r="O43" i="1"/>
  <c r="K43" i="1"/>
  <c r="Z43" i="1" s="1"/>
  <c r="G43" i="1"/>
  <c r="E43" i="1"/>
  <c r="C43" i="1"/>
  <c r="W42" i="1"/>
  <c r="S42" i="1"/>
  <c r="O42" i="1"/>
  <c r="K42" i="1"/>
  <c r="G42" i="1"/>
  <c r="Z42" i="1" s="1"/>
  <c r="E42" i="1"/>
  <c r="C42" i="1"/>
  <c r="W41" i="1"/>
  <c r="S41" i="1"/>
  <c r="O41" i="1"/>
  <c r="K41" i="1"/>
  <c r="G41" i="1"/>
  <c r="Z41" i="1" s="1"/>
  <c r="E41" i="1"/>
  <c r="C41" i="1"/>
  <c r="W40" i="1"/>
  <c r="S40" i="1"/>
  <c r="O40" i="1"/>
  <c r="K40" i="1"/>
  <c r="G40" i="1"/>
  <c r="Z40" i="1" s="1"/>
  <c r="E40" i="1"/>
  <c r="C40" i="1"/>
  <c r="W39" i="1"/>
  <c r="S39" i="1"/>
  <c r="O39" i="1"/>
  <c r="K39" i="1"/>
  <c r="G39" i="1"/>
  <c r="Z39" i="1" s="1"/>
  <c r="E39" i="1"/>
  <c r="C39" i="1"/>
  <c r="W38" i="1"/>
  <c r="S38" i="1"/>
  <c r="O38" i="1"/>
  <c r="K38" i="1"/>
  <c r="G38" i="1"/>
  <c r="Z38" i="1" s="1"/>
  <c r="E38" i="1"/>
  <c r="C38" i="1"/>
  <c r="W37" i="1"/>
  <c r="S37" i="1"/>
  <c r="O37" i="1"/>
  <c r="K37" i="1"/>
  <c r="G37" i="1"/>
  <c r="Z37" i="1" s="1"/>
  <c r="E37" i="1"/>
  <c r="C37" i="1"/>
  <c r="W36" i="1"/>
  <c r="S36" i="1"/>
  <c r="O36" i="1"/>
  <c r="K36" i="1"/>
  <c r="G36" i="1"/>
  <c r="Z36" i="1" s="1"/>
  <c r="E36" i="1"/>
  <c r="C36" i="1"/>
  <c r="W35" i="1"/>
  <c r="S35" i="1"/>
  <c r="O35" i="1"/>
  <c r="K35" i="1"/>
  <c r="G35" i="1"/>
  <c r="Z35" i="1" s="1"/>
  <c r="E35" i="1"/>
  <c r="C35" i="1"/>
  <c r="W34" i="1"/>
  <c r="S34" i="1"/>
  <c r="O34" i="1"/>
  <c r="K34" i="1"/>
  <c r="G34" i="1"/>
  <c r="Z34" i="1" s="1"/>
  <c r="E34" i="1"/>
  <c r="C34" i="1"/>
  <c r="W33" i="1"/>
  <c r="S33" i="1"/>
  <c r="O33" i="1"/>
  <c r="K33" i="1"/>
  <c r="G33" i="1"/>
  <c r="Z33" i="1" s="1"/>
  <c r="E33" i="1"/>
  <c r="C33" i="1"/>
  <c r="W32" i="1"/>
  <c r="S32" i="1"/>
  <c r="O32" i="1"/>
  <c r="K32" i="1"/>
  <c r="G32" i="1"/>
  <c r="Z32" i="1" s="1"/>
  <c r="E32" i="1"/>
  <c r="C32" i="1"/>
  <c r="W31" i="1"/>
  <c r="S31" i="1"/>
  <c r="O31" i="1"/>
  <c r="K31" i="1"/>
  <c r="G31" i="1"/>
  <c r="Z31" i="1" s="1"/>
  <c r="E31" i="1"/>
  <c r="C31" i="1"/>
  <c r="W30" i="1"/>
  <c r="S30" i="1"/>
  <c r="O30" i="1"/>
  <c r="K30" i="1"/>
  <c r="G30" i="1"/>
  <c r="Z30" i="1" s="1"/>
  <c r="E30" i="1"/>
  <c r="C30" i="1"/>
  <c r="W29" i="1"/>
  <c r="S29" i="1"/>
  <c r="O29" i="1"/>
  <c r="K29" i="1"/>
  <c r="G29" i="1"/>
  <c r="Z29" i="1" s="1"/>
  <c r="E29" i="1"/>
  <c r="C29" i="1"/>
  <c r="W28" i="1"/>
  <c r="S28" i="1"/>
  <c r="O28" i="1"/>
  <c r="K28" i="1"/>
  <c r="G28" i="1"/>
  <c r="Z28" i="1" s="1"/>
  <c r="E28" i="1"/>
  <c r="C28" i="1"/>
  <c r="W27" i="1"/>
  <c r="S27" i="1"/>
  <c r="O27" i="1"/>
  <c r="K27" i="1"/>
  <c r="G27" i="1"/>
  <c r="Z27" i="1" s="1"/>
  <c r="E27" i="1"/>
  <c r="C27" i="1"/>
  <c r="W26" i="1"/>
  <c r="S26" i="1"/>
  <c r="O26" i="1"/>
  <c r="K26" i="1"/>
  <c r="G26" i="1"/>
  <c r="Z26" i="1" s="1"/>
  <c r="E26" i="1"/>
  <c r="C26" i="1"/>
  <c r="W25" i="1"/>
  <c r="S25" i="1"/>
  <c r="O25" i="1"/>
  <c r="K25" i="1"/>
  <c r="G25" i="1"/>
  <c r="Z25" i="1" s="1"/>
  <c r="E25" i="1"/>
  <c r="C25" i="1"/>
  <c r="W24" i="1"/>
  <c r="S24" i="1"/>
  <c r="O24" i="1"/>
  <c r="K24" i="1"/>
  <c r="G24" i="1"/>
  <c r="Z24" i="1" s="1"/>
  <c r="E24" i="1"/>
  <c r="C24" i="1"/>
  <c r="W23" i="1"/>
  <c r="S23" i="1"/>
  <c r="O23" i="1"/>
  <c r="K23" i="1"/>
  <c r="G23" i="1"/>
  <c r="Z23" i="1" s="1"/>
  <c r="E23" i="1"/>
  <c r="C23" i="1"/>
  <c r="W22" i="1"/>
  <c r="S22" i="1"/>
  <c r="O22" i="1"/>
  <c r="K22" i="1"/>
  <c r="G22" i="1"/>
  <c r="Z22" i="1" s="1"/>
  <c r="E22" i="1"/>
  <c r="C22" i="1"/>
  <c r="W21" i="1"/>
  <c r="S21" i="1"/>
  <c r="O21" i="1"/>
  <c r="K21" i="1"/>
  <c r="G21" i="1"/>
  <c r="Z21" i="1" s="1"/>
  <c r="E21" i="1"/>
  <c r="C21" i="1"/>
  <c r="W20" i="1"/>
  <c r="S20" i="1"/>
  <c r="O20" i="1"/>
  <c r="K20" i="1"/>
  <c r="G20" i="1"/>
  <c r="Z20" i="1" s="1"/>
  <c r="E20" i="1"/>
  <c r="C20" i="1"/>
  <c r="W19" i="1"/>
  <c r="S19" i="1"/>
  <c r="O19" i="1"/>
  <c r="K19" i="1"/>
  <c r="G19" i="1"/>
  <c r="Z19" i="1" s="1"/>
  <c r="E19" i="1"/>
  <c r="C19" i="1"/>
  <c r="W18" i="1"/>
  <c r="S18" i="1"/>
  <c r="O18" i="1"/>
  <c r="K18" i="1"/>
  <c r="G18" i="1"/>
  <c r="Z18" i="1" s="1"/>
  <c r="E18" i="1"/>
  <c r="C18" i="1"/>
  <c r="W17" i="1"/>
  <c r="S17" i="1"/>
  <c r="O17" i="1"/>
  <c r="K17" i="1"/>
  <c r="G17" i="1"/>
  <c r="Z17" i="1" s="1"/>
  <c r="E17" i="1"/>
  <c r="C17" i="1"/>
  <c r="W16" i="1"/>
  <c r="S16" i="1"/>
  <c r="O16" i="1"/>
  <c r="K16" i="1"/>
  <c r="G16" i="1"/>
  <c r="Z16" i="1" s="1"/>
  <c r="E16" i="1"/>
  <c r="C16" i="1"/>
  <c r="W15" i="1"/>
  <c r="S15" i="1"/>
  <c r="O15" i="1"/>
  <c r="K15" i="1"/>
  <c r="G15" i="1"/>
  <c r="Z15" i="1" s="1"/>
  <c r="E15" i="1"/>
  <c r="C15" i="1"/>
  <c r="W14" i="1"/>
  <c r="S14" i="1"/>
  <c r="O14" i="1"/>
  <c r="K14" i="1"/>
  <c r="G14" i="1"/>
  <c r="Z14" i="1" s="1"/>
  <c r="E14" i="1"/>
  <c r="C14" i="1"/>
  <c r="W13" i="1"/>
  <c r="S13" i="1"/>
  <c r="O13" i="1"/>
  <c r="K13" i="1"/>
  <c r="G13" i="1"/>
  <c r="Z13" i="1" s="1"/>
  <c r="E13" i="1"/>
  <c r="C13" i="1"/>
  <c r="W12" i="1"/>
  <c r="S12" i="1"/>
  <c r="O12" i="1"/>
  <c r="K12" i="1"/>
  <c r="G12" i="1"/>
  <c r="Z12" i="1" s="1"/>
  <c r="E12" i="1"/>
  <c r="C12" i="1"/>
  <c r="W11" i="1"/>
  <c r="S11" i="1"/>
  <c r="O11" i="1"/>
  <c r="K11" i="1"/>
  <c r="G11" i="1"/>
  <c r="Z11" i="1" s="1"/>
  <c r="E11" i="1"/>
  <c r="C11" i="1"/>
  <c r="W10" i="1"/>
  <c r="S10" i="1"/>
  <c r="O10" i="1"/>
  <c r="K10" i="1"/>
  <c r="G10" i="1"/>
  <c r="Z10" i="1" s="1"/>
  <c r="E10" i="1"/>
  <c r="C10" i="1"/>
  <c r="W9" i="1"/>
  <c r="S9" i="1"/>
  <c r="O9" i="1"/>
  <c r="K9" i="1"/>
  <c r="G9" i="1"/>
  <c r="Z9" i="1" s="1"/>
  <c r="E9" i="1"/>
  <c r="C9" i="1"/>
  <c r="W8" i="1"/>
  <c r="S8" i="1"/>
  <c r="O8" i="1"/>
  <c r="K8" i="1"/>
  <c r="G8" i="1"/>
  <c r="Z8" i="1" s="1"/>
  <c r="E8" i="1"/>
  <c r="C8" i="1"/>
</calcChain>
</file>

<file path=xl/sharedStrings.xml><?xml version="1.0" encoding="utf-8"?>
<sst xmlns="http://schemas.openxmlformats.org/spreadsheetml/2006/main" count="78" uniqueCount="74">
  <si>
    <t>Tussenstand Masters Libre Toernooien 2025</t>
  </si>
  <si>
    <t>GEEL = PROMOTIE</t>
  </si>
  <si>
    <t>Moyenne</t>
  </si>
  <si>
    <t>Caramboles</t>
  </si>
  <si>
    <t>Rating getal</t>
  </si>
  <si>
    <t>Woldendorp</t>
  </si>
  <si>
    <t>Bonus deelname Woldendorp</t>
  </si>
  <si>
    <t>Bonus Finale  Woldendorp</t>
  </si>
  <si>
    <t>Nieuw te maken</t>
  </si>
  <si>
    <t>Wildervank</t>
  </si>
  <si>
    <t>Bonus deelname Wildervank</t>
  </si>
  <si>
    <t>Bonus Finale  Wildervank</t>
  </si>
  <si>
    <t>Farmsum Havenstad</t>
  </si>
  <si>
    <t>Bonus deelname Havenstad</t>
  </si>
  <si>
    <t>Bonus Finale havenstad</t>
  </si>
  <si>
    <t>Winschoten</t>
  </si>
  <si>
    <t>Bonus deelname Winschoten</t>
  </si>
  <si>
    <t>Bonus Finale Winschoten</t>
  </si>
  <si>
    <t>Carom Knoal</t>
  </si>
  <si>
    <t>Bonus deelname Carom knaol</t>
  </si>
  <si>
    <t>Bonus Finale Carom Knoal</t>
  </si>
  <si>
    <t>Totaal</t>
  </si>
  <si>
    <t>ROOD = DEGRADATIE</t>
  </si>
  <si>
    <t>BLAAUW = PROMOTIE IN FINALE</t>
  </si>
  <si>
    <t>GROEN = Nieuw te maken</t>
  </si>
  <si>
    <t>GROEP A</t>
  </si>
  <si>
    <t>Mehmet Apaydin</t>
  </si>
  <si>
    <t>Alex Watermulder</t>
  </si>
  <si>
    <t>Hendrik Sloot</t>
  </si>
  <si>
    <t>Jan Hadderingh</t>
  </si>
  <si>
    <t>Koos Blaauw</t>
  </si>
  <si>
    <t>Henk Mattheyssen</t>
  </si>
  <si>
    <t>Johnny Geertsma</t>
  </si>
  <si>
    <t>Richard Kant</t>
  </si>
  <si>
    <t>Kasper Sturre</t>
  </si>
  <si>
    <t>Geiko Reder</t>
  </si>
  <si>
    <t>Peter Lambeck</t>
  </si>
  <si>
    <t>Henk Bos</t>
  </si>
  <si>
    <t>Jan Sietsma</t>
  </si>
  <si>
    <t>Herman Kosse</t>
  </si>
  <si>
    <t>Tom Been</t>
  </si>
  <si>
    <t>Albert Koehoorn</t>
  </si>
  <si>
    <t>Rick Tuin</t>
  </si>
  <si>
    <t>Eppo Loer</t>
  </si>
  <si>
    <t>Geert Grevink</t>
  </si>
  <si>
    <t>Roelie Dorenbos</t>
  </si>
  <si>
    <t>Ron Eissen</t>
  </si>
  <si>
    <t>Jan Olsder</t>
  </si>
  <si>
    <t>Albert Voorthuis</t>
  </si>
  <si>
    <t>Jacob Bosma</t>
  </si>
  <si>
    <t>Harrie Lulofs</t>
  </si>
  <si>
    <t>Ronnie Berg</t>
  </si>
  <si>
    <t>Jan Poot</t>
  </si>
  <si>
    <t>Siep Mellema</t>
  </si>
  <si>
    <t>Stienus Sluiter</t>
  </si>
  <si>
    <t>Ton Noot</t>
  </si>
  <si>
    <t>Willie Siemens</t>
  </si>
  <si>
    <t>Derk Jan v. d. Laan</t>
  </si>
  <si>
    <t>Evert Bos</t>
  </si>
  <si>
    <t>Bert Rossien</t>
  </si>
  <si>
    <t>Eefke Rops</t>
  </si>
  <si>
    <t>Jan  Stegmeijer</t>
  </si>
  <si>
    <t>Roy Ziesling</t>
  </si>
  <si>
    <t>Hans van Engelen</t>
  </si>
  <si>
    <t>Wolter Eling</t>
  </si>
  <si>
    <t>Derk Brakenhoff</t>
  </si>
  <si>
    <t>Ron Pijper</t>
  </si>
  <si>
    <t>Roelof Eefting</t>
  </si>
  <si>
    <t>Harrie Viswat</t>
  </si>
  <si>
    <t>Ronald Eling</t>
  </si>
  <si>
    <t>Lucas Bronsema</t>
  </si>
  <si>
    <t>Martien Backer</t>
  </si>
  <si>
    <t>Frits Laan</t>
  </si>
  <si>
    <t>Bernard 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</si>
</sst>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3"/>
      <color rgb="FF000000"/>
      <name val="Arial"/>
      <family val="2"/>
    </font>
    <font>
      <b/>
      <sz val="6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Aptos Narrow"/>
      <family val="2"/>
      <scheme val="minor"/>
    </font>
    <font>
      <b/>
      <sz val="36"/>
      <color rgb="FF000000"/>
      <name val="Arial"/>
      <family val="2"/>
    </font>
    <font>
      <b/>
      <sz val="24"/>
      <color rgb="FF00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11"/>
      <color rgb="FFFF0000"/>
      <name val="Aptos Narrow"/>
      <family val="2"/>
      <scheme val="minor"/>
    </font>
    <font>
      <b/>
      <sz val="9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C1C04"/>
        <bgColor rgb="FFFC1C04"/>
      </patternFill>
    </fill>
    <fill>
      <patternFill patternType="solid">
        <fgColor rgb="FF00B0F0"/>
        <bgColor rgb="FF00B0F0"/>
      </patternFill>
    </fill>
    <fill>
      <patternFill patternType="solid">
        <fgColor rgb="FF92D050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0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textRotation="90"/>
    </xf>
    <xf numFmtId="0" fontId="4" fillId="0" borderId="3" xfId="0" applyFont="1" applyBorder="1" applyAlignment="1" applyProtection="1">
      <alignment horizontal="center" textRotation="90"/>
      <protection locked="0"/>
    </xf>
    <xf numFmtId="0" fontId="5" fillId="0" borderId="3" xfId="0" applyFont="1" applyBorder="1" applyAlignment="1">
      <alignment horizontal="center" textRotation="90"/>
    </xf>
    <xf numFmtId="0" fontId="5" fillId="0" borderId="3" xfId="0" applyFont="1" applyBorder="1" applyAlignment="1" applyProtection="1">
      <alignment horizontal="center" textRotation="90"/>
      <protection locked="0"/>
    </xf>
    <xf numFmtId="0" fontId="5" fillId="3" borderId="3" xfId="0" applyFont="1" applyFill="1" applyBorder="1" applyAlignment="1" applyProtection="1">
      <alignment horizontal="center" textRotation="90"/>
      <protection locked="0"/>
    </xf>
    <xf numFmtId="0" fontId="5" fillId="0" borderId="4" xfId="0" applyFont="1" applyBorder="1" applyAlignment="1" applyProtection="1">
      <alignment horizontal="center" textRotation="90"/>
      <protection locked="0"/>
    </xf>
    <xf numFmtId="0" fontId="6" fillId="0" borderId="3" xfId="0" applyFont="1" applyBorder="1" applyAlignment="1">
      <alignment horizontal="center" textRotation="90"/>
    </xf>
    <xf numFmtId="0" fontId="3" fillId="4" borderId="3" xfId="0" applyFont="1" applyFill="1" applyBorder="1" applyAlignment="1">
      <alignment horizontal="center"/>
    </xf>
    <xf numFmtId="0" fontId="5" fillId="0" borderId="5" xfId="0" applyFont="1" applyBorder="1" applyAlignment="1" applyProtection="1">
      <alignment horizontal="center" textRotation="90"/>
      <protection locked="0"/>
    </xf>
    <xf numFmtId="0" fontId="3" fillId="5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7" fillId="0" borderId="3" xfId="0" applyFont="1" applyBorder="1" applyAlignment="1" applyProtection="1">
      <alignment horizontal="center"/>
      <protection locked="0"/>
    </xf>
    <xf numFmtId="0" fontId="8" fillId="0" borderId="3" xfId="0" applyFont="1" applyBorder="1" applyAlignment="1">
      <alignment horizontal="center"/>
    </xf>
    <xf numFmtId="0" fontId="5" fillId="0" borderId="6" xfId="0" applyFont="1" applyBorder="1" applyAlignment="1" applyProtection="1">
      <alignment horizontal="center" textRotation="90"/>
      <protection locked="0"/>
    </xf>
    <xf numFmtId="0" fontId="5" fillId="0" borderId="7" xfId="0" applyFont="1" applyBorder="1"/>
    <xf numFmtId="0" fontId="9" fillId="7" borderId="6" xfId="0" applyFont="1" applyFill="1" applyBorder="1"/>
    <xf numFmtId="2" fontId="9" fillId="0" borderId="6" xfId="1" applyNumberFormat="1" applyFont="1" applyBorder="1" applyAlignment="1">
      <alignment horizontal="center"/>
    </xf>
    <xf numFmtId="0" fontId="9" fillId="0" borderId="3" xfId="0" applyFont="1" applyBorder="1" applyAlignment="1" applyProtection="1">
      <alignment horizontal="center"/>
      <protection locked="0"/>
    </xf>
    <xf numFmtId="2" fontId="9" fillId="0" borderId="6" xfId="0" applyNumberFormat="1" applyFont="1" applyBorder="1" applyAlignment="1">
      <alignment horizontal="center"/>
    </xf>
    <xf numFmtId="0" fontId="11" fillId="0" borderId="6" xfId="0" applyFont="1" applyBorder="1"/>
    <xf numFmtId="0" fontId="5" fillId="0" borderId="8" xfId="0" applyFont="1" applyBorder="1"/>
    <xf numFmtId="0" fontId="9" fillId="8" borderId="3" xfId="0" applyFont="1" applyFill="1" applyBorder="1" applyAlignment="1" applyProtection="1">
      <alignment horizontal="center"/>
      <protection locked="0"/>
    </xf>
    <xf numFmtId="0" fontId="11" fillId="7" borderId="6" xfId="0" applyFont="1" applyFill="1" applyBorder="1"/>
    <xf numFmtId="0" fontId="5" fillId="0" borderId="9" xfId="0" applyFont="1" applyBorder="1"/>
    <xf numFmtId="0" fontId="9" fillId="7" borderId="6" xfId="0" applyFont="1" applyFill="1" applyBorder="1" applyAlignment="1" applyProtection="1">
      <alignment horizontal="center"/>
      <protection locked="0"/>
    </xf>
    <xf numFmtId="1" fontId="9" fillId="7" borderId="6" xfId="0" applyNumberFormat="1" applyFont="1" applyFill="1" applyBorder="1" applyAlignment="1" applyProtection="1">
      <alignment horizontal="center"/>
      <protection locked="0"/>
    </xf>
    <xf numFmtId="0" fontId="5" fillId="0" borderId="10" xfId="0" applyFont="1" applyBorder="1"/>
    <xf numFmtId="0" fontId="9" fillId="7" borderId="1" xfId="0" applyFont="1" applyFill="1" applyBorder="1" applyAlignment="1" applyProtection="1">
      <alignment horizontal="center"/>
      <protection locked="0"/>
    </xf>
    <xf numFmtId="0" fontId="9" fillId="7" borderId="3" xfId="0" applyFont="1" applyFill="1" applyBorder="1" applyAlignment="1" applyProtection="1">
      <alignment horizontal="center"/>
      <protection locked="0"/>
    </xf>
    <xf numFmtId="0" fontId="5" fillId="0" borderId="3" xfId="0" applyFont="1" applyBorder="1"/>
    <xf numFmtId="0" fontId="9" fillId="7" borderId="2" xfId="0" applyFont="1" applyFill="1" applyBorder="1" applyAlignment="1" applyProtection="1">
      <alignment horizontal="center"/>
      <protection locked="0"/>
    </xf>
    <xf numFmtId="1" fontId="0" fillId="0" borderId="3" xfId="0" applyNumberFormat="1" applyBorder="1"/>
    <xf numFmtId="0" fontId="9" fillId="7" borderId="3" xfId="0" applyFont="1" applyFill="1" applyBorder="1"/>
    <xf numFmtId="2" fontId="9" fillId="0" borderId="3" xfId="0" applyNumberFormat="1" applyFont="1" applyBorder="1" applyAlignment="1">
      <alignment horizontal="center"/>
    </xf>
    <xf numFmtId="0" fontId="9" fillId="8" borderId="6" xfId="0" applyFont="1" applyFill="1" applyBorder="1" applyAlignment="1" applyProtection="1">
      <alignment horizontal="center"/>
      <protection locked="0"/>
    </xf>
    <xf numFmtId="0" fontId="9" fillId="7" borderId="11" xfId="0" applyFont="1" applyFill="1" applyBorder="1" applyAlignment="1" applyProtection="1">
      <alignment horizontal="center"/>
      <protection locked="0"/>
    </xf>
    <xf numFmtId="0" fontId="9" fillId="7" borderId="12" xfId="0" applyFont="1" applyFill="1" applyBorder="1" applyAlignment="1" applyProtection="1">
      <alignment horizontal="center"/>
      <protection locked="0"/>
    </xf>
    <xf numFmtId="0" fontId="9" fillId="7" borderId="13" xfId="0" applyFont="1" applyFill="1" applyBorder="1" applyAlignment="1" applyProtection="1">
      <alignment horizontal="center"/>
      <protection locked="0"/>
    </xf>
    <xf numFmtId="1" fontId="9" fillId="8" borderId="6" xfId="0" applyNumberFormat="1" applyFont="1" applyFill="1" applyBorder="1" applyAlignment="1" applyProtection="1">
      <alignment horizontal="center"/>
      <protection locked="0"/>
    </xf>
    <xf numFmtId="0" fontId="9" fillId="9" borderId="3" xfId="0" applyFont="1" applyFill="1" applyBorder="1"/>
    <xf numFmtId="1" fontId="9" fillId="0" borderId="3" xfId="0" applyNumberFormat="1" applyFont="1" applyBorder="1" applyAlignment="1" applyProtection="1">
      <alignment horizontal="center"/>
      <protection locked="0"/>
    </xf>
    <xf numFmtId="1" fontId="9" fillId="8" borderId="3" xfId="0" applyNumberFormat="1" applyFont="1" applyFill="1" applyBorder="1" applyAlignment="1" applyProtection="1">
      <alignment horizontal="center"/>
      <protection locked="0"/>
    </xf>
    <xf numFmtId="1" fontId="9" fillId="7" borderId="3" xfId="0" applyNumberFormat="1" applyFont="1" applyFill="1" applyBorder="1" applyAlignment="1" applyProtection="1">
      <alignment horizontal="center"/>
      <protection locked="0"/>
    </xf>
    <xf numFmtId="0" fontId="11" fillId="9" borderId="3" xfId="0" applyFont="1" applyFill="1" applyBorder="1"/>
    <xf numFmtId="0" fontId="1" fillId="7" borderId="3" xfId="0" applyFont="1" applyFill="1" applyBorder="1" applyAlignment="1" applyProtection="1">
      <alignment horizontal="center"/>
      <protection locked="0"/>
    </xf>
    <xf numFmtId="0" fontId="1" fillId="8" borderId="3" xfId="0" applyFont="1" applyFill="1" applyBorder="1" applyAlignment="1" applyProtection="1">
      <alignment horizontal="center"/>
      <protection locked="0"/>
    </xf>
    <xf numFmtId="0" fontId="9" fillId="0" borderId="3" xfId="0" applyFont="1" applyBorder="1" applyProtection="1">
      <protection locked="0"/>
    </xf>
    <xf numFmtId="1" fontId="9" fillId="0" borderId="6" xfId="0" applyNumberFormat="1" applyFont="1" applyBorder="1" applyAlignment="1" applyProtection="1">
      <alignment horizontal="center"/>
      <protection locked="0"/>
    </xf>
    <xf numFmtId="0" fontId="9" fillId="7" borderId="3" xfId="1" applyFont="1" applyFill="1" applyBorder="1"/>
    <xf numFmtId="0" fontId="9" fillId="7" borderId="3" xfId="1" applyFont="1" applyFill="1" applyBorder="1" applyAlignment="1" applyProtection="1">
      <alignment horizontal="center"/>
      <protection locked="0"/>
    </xf>
    <xf numFmtId="0" fontId="9" fillId="0" borderId="3" xfId="0" applyFont="1" applyBorder="1"/>
    <xf numFmtId="0" fontId="9" fillId="7" borderId="3" xfId="0" applyFont="1" applyFill="1" applyBorder="1" applyProtection="1">
      <protection locked="0"/>
    </xf>
    <xf numFmtId="0" fontId="12" fillId="8" borderId="3" xfId="0" applyFont="1" applyFill="1" applyBorder="1" applyAlignment="1" applyProtection="1">
      <alignment horizontal="center"/>
      <protection locked="0"/>
    </xf>
    <xf numFmtId="0" fontId="11" fillId="7" borderId="3" xfId="0" applyFont="1" applyFill="1" applyBorder="1"/>
    <xf numFmtId="0" fontId="13" fillId="8" borderId="3" xfId="0" applyFont="1" applyFill="1" applyBorder="1" applyAlignment="1" applyProtection="1">
      <alignment horizontal="center"/>
      <protection locked="0"/>
    </xf>
    <xf numFmtId="0" fontId="9" fillId="7" borderId="14" xfId="0" applyFont="1" applyFill="1" applyBorder="1" applyAlignment="1" applyProtection="1">
      <alignment horizontal="center"/>
      <protection locked="0"/>
    </xf>
    <xf numFmtId="0" fontId="9" fillId="7" borderId="15" xfId="0" applyFont="1" applyFill="1" applyBorder="1" applyAlignment="1" applyProtection="1">
      <alignment horizontal="center"/>
      <protection locked="0"/>
    </xf>
    <xf numFmtId="0" fontId="11" fillId="10" borderId="3" xfId="0" applyFont="1" applyFill="1" applyBorder="1"/>
  </cellXfs>
  <cellStyles count="2">
    <cellStyle name="Standaard" xfId="0" builtinId="0"/>
    <cellStyle name="Standaard 2" xfId="1" xr:uid="{573250CE-3534-4721-A796-7644DBF7E681}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rgb="FF006100"/>
      </font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Libre%20Oost%20Groningen/Masters%202025/nieuwe%20startlijst%20masters%202025.xlsm" TargetMode="External"/><Relationship Id="rId1" Type="http://schemas.openxmlformats.org/officeDocument/2006/relationships/externalLinkPath" Target="/ac38b57e6c564e81/Bureaublad/Libre%20Oost%20Groningen/Masters%202025/nieuwe%20startlijst%20masters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bre A"/>
      <sheetName val="Libre B"/>
      <sheetName val="Drieband A"/>
      <sheetName val="Drieband B"/>
      <sheetName val="Tabelen Masters"/>
    </sheetNames>
    <sheetDataSet>
      <sheetData sheetId="0"/>
      <sheetData sheetId="1"/>
      <sheetData sheetId="2"/>
      <sheetData sheetId="3"/>
      <sheetData sheetId="4">
        <row r="4">
          <cell r="C4" t="str">
            <v xml:space="preserve">Libre </v>
          </cell>
        </row>
        <row r="5">
          <cell r="C5" t="str">
            <v>Caramboles</v>
          </cell>
          <cell r="D5" t="str">
            <v>Raiting Getal</v>
          </cell>
        </row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6B93A-0966-4387-935A-2908F0C28663}">
  <sheetPr>
    <pageSetUpPr fitToPage="1"/>
  </sheetPr>
  <dimension ref="A1:Z55"/>
  <sheetViews>
    <sheetView tabSelected="1" workbookViewId="0">
      <selection activeCell="T17" sqref="T17"/>
    </sheetView>
  </sheetViews>
  <sheetFormatPr defaultRowHeight="15" x14ac:dyDescent="0.25"/>
  <cols>
    <col min="1" max="1" width="3" bestFit="1" customWidth="1"/>
    <col min="2" max="2" width="16.42578125" bestFit="1" customWidth="1"/>
    <col min="3" max="3" width="4.42578125" bestFit="1" customWidth="1"/>
    <col min="4" max="4" width="3.28515625" bestFit="1" customWidth="1"/>
    <col min="5" max="5" width="4.42578125" bestFit="1" customWidth="1"/>
    <col min="6" max="6" width="4" bestFit="1" customWidth="1"/>
    <col min="7" max="9" width="3.140625" bestFit="1" customWidth="1"/>
    <col min="10" max="10" width="4" bestFit="1" customWidth="1"/>
    <col min="11" max="25" width="3.140625" bestFit="1" customWidth="1"/>
    <col min="26" max="26" width="4.7109375" bestFit="1" customWidth="1"/>
  </cols>
  <sheetData>
    <row r="1" spans="1:26" ht="29.2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3" t="s">
        <v>1</v>
      </c>
      <c r="B2" s="3"/>
      <c r="C2" s="4" t="s">
        <v>2</v>
      </c>
      <c r="D2" s="5" t="s">
        <v>3</v>
      </c>
      <c r="E2" s="4" t="s">
        <v>4</v>
      </c>
      <c r="F2" s="5" t="s">
        <v>5</v>
      </c>
      <c r="G2" s="6" t="s">
        <v>6</v>
      </c>
      <c r="H2" s="7" t="s">
        <v>7</v>
      </c>
      <c r="I2" s="8" t="s">
        <v>8</v>
      </c>
      <c r="J2" s="5" t="s">
        <v>9</v>
      </c>
      <c r="K2" s="6" t="s">
        <v>10</v>
      </c>
      <c r="L2" s="7" t="s">
        <v>11</v>
      </c>
      <c r="M2" s="8" t="s">
        <v>8</v>
      </c>
      <c r="N2" s="7" t="s">
        <v>12</v>
      </c>
      <c r="O2" s="6" t="s">
        <v>13</v>
      </c>
      <c r="P2" s="7" t="s">
        <v>14</v>
      </c>
      <c r="Q2" s="8" t="s">
        <v>8</v>
      </c>
      <c r="R2" s="7" t="s">
        <v>15</v>
      </c>
      <c r="S2" s="6" t="s">
        <v>16</v>
      </c>
      <c r="T2" s="7" t="s">
        <v>17</v>
      </c>
      <c r="U2" s="8" t="s">
        <v>8</v>
      </c>
      <c r="V2" s="9" t="s">
        <v>18</v>
      </c>
      <c r="W2" s="6" t="s">
        <v>19</v>
      </c>
      <c r="X2" s="7" t="s">
        <v>20</v>
      </c>
      <c r="Y2" s="8" t="s">
        <v>8</v>
      </c>
      <c r="Z2" s="10" t="s">
        <v>21</v>
      </c>
    </row>
    <row r="3" spans="1:26" x14ac:dyDescent="0.25">
      <c r="A3" s="11" t="s">
        <v>22</v>
      </c>
      <c r="B3" s="11"/>
      <c r="C3" s="4"/>
      <c r="D3" s="5"/>
      <c r="E3" s="4"/>
      <c r="F3" s="5"/>
      <c r="G3" s="6"/>
      <c r="H3" s="7"/>
      <c r="I3" s="8"/>
      <c r="J3" s="5"/>
      <c r="K3" s="6"/>
      <c r="L3" s="7"/>
      <c r="M3" s="8"/>
      <c r="N3" s="7"/>
      <c r="O3" s="6"/>
      <c r="P3" s="7"/>
      <c r="Q3" s="8"/>
      <c r="R3" s="7"/>
      <c r="S3" s="6"/>
      <c r="T3" s="7"/>
      <c r="U3" s="8"/>
      <c r="V3" s="12"/>
      <c r="W3" s="6"/>
      <c r="X3" s="7"/>
      <c r="Y3" s="8"/>
      <c r="Z3" s="10"/>
    </row>
    <row r="4" spans="1:26" x14ac:dyDescent="0.25">
      <c r="A4" s="13" t="s">
        <v>23</v>
      </c>
      <c r="B4" s="13"/>
      <c r="C4" s="4"/>
      <c r="D4" s="5"/>
      <c r="E4" s="4"/>
      <c r="F4" s="5"/>
      <c r="G4" s="6"/>
      <c r="H4" s="7"/>
      <c r="I4" s="8"/>
      <c r="J4" s="5"/>
      <c r="K4" s="6"/>
      <c r="L4" s="7"/>
      <c r="M4" s="8"/>
      <c r="N4" s="7"/>
      <c r="O4" s="6"/>
      <c r="P4" s="7"/>
      <c r="Q4" s="8"/>
      <c r="R4" s="7"/>
      <c r="S4" s="6"/>
      <c r="T4" s="7"/>
      <c r="U4" s="8"/>
      <c r="V4" s="12"/>
      <c r="W4" s="6"/>
      <c r="X4" s="7"/>
      <c r="Y4" s="8"/>
      <c r="Z4" s="10"/>
    </row>
    <row r="5" spans="1:26" x14ac:dyDescent="0.25">
      <c r="A5" s="14" t="s">
        <v>24</v>
      </c>
      <c r="B5" s="14"/>
      <c r="C5" s="4"/>
      <c r="D5" s="5"/>
      <c r="E5" s="4"/>
      <c r="F5" s="5"/>
      <c r="G5" s="6"/>
      <c r="H5" s="7"/>
      <c r="I5" s="8"/>
      <c r="J5" s="5"/>
      <c r="K5" s="6"/>
      <c r="L5" s="7"/>
      <c r="M5" s="8"/>
      <c r="N5" s="7"/>
      <c r="O5" s="6"/>
      <c r="P5" s="7"/>
      <c r="Q5" s="8"/>
      <c r="R5" s="7"/>
      <c r="S5" s="6"/>
      <c r="T5" s="7"/>
      <c r="U5" s="8"/>
      <c r="V5" s="12"/>
      <c r="W5" s="6"/>
      <c r="X5" s="7"/>
      <c r="Y5" s="8"/>
      <c r="Z5" s="10"/>
    </row>
    <row r="6" spans="1:26" ht="45" x14ac:dyDescent="0.6">
      <c r="A6" s="15">
        <v>2025</v>
      </c>
      <c r="B6" s="15"/>
      <c r="C6" s="4"/>
      <c r="D6" s="5"/>
      <c r="E6" s="4"/>
      <c r="F6" s="5"/>
      <c r="G6" s="6"/>
      <c r="H6" s="7"/>
      <c r="I6" s="8"/>
      <c r="J6" s="5"/>
      <c r="K6" s="6"/>
      <c r="L6" s="7"/>
      <c r="M6" s="8"/>
      <c r="N6" s="7"/>
      <c r="O6" s="6"/>
      <c r="P6" s="7"/>
      <c r="Q6" s="8"/>
      <c r="R6" s="7"/>
      <c r="S6" s="6"/>
      <c r="T6" s="7"/>
      <c r="U6" s="8"/>
      <c r="V6" s="12"/>
      <c r="W6" s="6"/>
      <c r="X6" s="7"/>
      <c r="Y6" s="8"/>
      <c r="Z6" s="10"/>
    </row>
    <row r="7" spans="1:26" ht="30" x14ac:dyDescent="0.4">
      <c r="A7" s="16" t="s">
        <v>25</v>
      </c>
      <c r="B7" s="16"/>
      <c r="C7" s="4"/>
      <c r="D7" s="5"/>
      <c r="E7" s="4"/>
      <c r="F7" s="5"/>
      <c r="G7" s="6"/>
      <c r="H7" s="7"/>
      <c r="I7" s="8"/>
      <c r="J7" s="5"/>
      <c r="K7" s="6"/>
      <c r="L7" s="7"/>
      <c r="M7" s="8"/>
      <c r="N7" s="7"/>
      <c r="O7" s="6"/>
      <c r="P7" s="7"/>
      <c r="Q7" s="8"/>
      <c r="R7" s="7"/>
      <c r="S7" s="6"/>
      <c r="T7" s="7"/>
      <c r="U7" s="8"/>
      <c r="V7" s="17"/>
      <c r="W7" s="6"/>
      <c r="X7" s="7"/>
      <c r="Y7" s="8"/>
      <c r="Z7" s="10"/>
    </row>
    <row r="8" spans="1:26" x14ac:dyDescent="0.25">
      <c r="A8" s="18">
        <v>1</v>
      </c>
      <c r="B8" s="19" t="s">
        <v>26</v>
      </c>
      <c r="C8" s="20">
        <f>VLOOKUP(D8,'[1]Tabelen Masters'!C$4:D146,2,FALSE)</f>
        <v>1.95</v>
      </c>
      <c r="D8" s="21">
        <v>50</v>
      </c>
      <c r="E8" s="22">
        <f>D8/25</f>
        <v>2</v>
      </c>
      <c r="F8" s="23">
        <v>153</v>
      </c>
      <c r="G8" s="24">
        <f>IF(F8&lt;=1,0,10)</f>
        <v>10</v>
      </c>
      <c r="H8" s="25">
        <v>30</v>
      </c>
      <c r="I8" s="25">
        <v>64</v>
      </c>
      <c r="J8" s="26">
        <v>117</v>
      </c>
      <c r="K8" s="27">
        <f>IF(J8&lt;=1,0,10)</f>
        <v>10</v>
      </c>
      <c r="L8" s="28">
        <v>22</v>
      </c>
      <c r="M8" s="28"/>
      <c r="N8" s="29"/>
      <c r="O8" s="30">
        <f>IF(N8&lt;=1,0,10)</f>
        <v>0</v>
      </c>
      <c r="P8" s="31"/>
      <c r="Q8" s="32"/>
      <c r="R8" s="29"/>
      <c r="S8" s="27">
        <f>IF(R8&lt;=1,0,10)</f>
        <v>0</v>
      </c>
      <c r="T8" s="31"/>
      <c r="U8" s="32"/>
      <c r="V8" s="29"/>
      <c r="W8" s="33">
        <f>IF(V8&lt;=1,0,10)</f>
        <v>0</v>
      </c>
      <c r="X8" s="34"/>
      <c r="Y8" s="32"/>
      <c r="Z8" s="35">
        <f>F8+G8+H8+J8+K8+L8+N8+O8+P8+R8+S8+T8+V8+W8+X8</f>
        <v>342</v>
      </c>
    </row>
    <row r="9" spans="1:26" x14ac:dyDescent="0.25">
      <c r="A9" s="18">
        <v>2</v>
      </c>
      <c r="B9" s="36" t="s">
        <v>27</v>
      </c>
      <c r="C9" s="20">
        <f>VLOOKUP(D9,'[1]Tabelen Masters'!C$4:D43,2,FALSE)</f>
        <v>1.85</v>
      </c>
      <c r="D9" s="21">
        <v>47</v>
      </c>
      <c r="E9" s="37">
        <f>D9/25</f>
        <v>1.88</v>
      </c>
      <c r="F9" s="23">
        <v>134</v>
      </c>
      <c r="G9" s="24">
        <f>IF(F9&lt;=1,0,10)</f>
        <v>10</v>
      </c>
      <c r="H9" s="32">
        <v>28</v>
      </c>
      <c r="I9" s="25">
        <v>50</v>
      </c>
      <c r="J9" s="26">
        <v>131</v>
      </c>
      <c r="K9" s="27">
        <f>IF(J9&lt;=1,0,10)</f>
        <v>10</v>
      </c>
      <c r="L9" s="28">
        <v>20</v>
      </c>
      <c r="M9" s="38">
        <v>52</v>
      </c>
      <c r="N9" s="29"/>
      <c r="O9" s="30">
        <f>IF(N9&lt;=1,0,10)</f>
        <v>0</v>
      </c>
      <c r="P9" s="39"/>
      <c r="Q9" s="32"/>
      <c r="R9" s="29"/>
      <c r="S9" s="27">
        <f>IF(R9&lt;=1,0,10)</f>
        <v>0</v>
      </c>
      <c r="T9" s="40"/>
      <c r="U9" s="32"/>
      <c r="V9" s="29"/>
      <c r="W9" s="33">
        <f>IF(V9&lt;=1,0,10)</f>
        <v>0</v>
      </c>
      <c r="X9" s="41"/>
      <c r="Y9" s="32"/>
      <c r="Z9" s="35">
        <f>F9+G9+H9+J9+K9+L9+N9+O9+P9+R9+S9+T9+V9+W9+X9</f>
        <v>333</v>
      </c>
    </row>
    <row r="10" spans="1:26" x14ac:dyDescent="0.25">
      <c r="A10" s="18">
        <v>3</v>
      </c>
      <c r="B10" s="36" t="s">
        <v>28</v>
      </c>
      <c r="C10" s="20">
        <f>VLOOKUP(D10,'[1]Tabelen Masters'!C$4:D95,2,FALSE)</f>
        <v>2.37</v>
      </c>
      <c r="D10" s="32">
        <v>56</v>
      </c>
      <c r="E10" s="37">
        <f>D10/25</f>
        <v>2.2400000000000002</v>
      </c>
      <c r="F10" s="23">
        <v>131</v>
      </c>
      <c r="G10" s="24">
        <f>IF(F10&lt;=1,0,10)</f>
        <v>10</v>
      </c>
      <c r="H10" s="32">
        <v>26</v>
      </c>
      <c r="I10" s="25">
        <v>60</v>
      </c>
      <c r="J10" s="26">
        <v>122</v>
      </c>
      <c r="K10" s="27">
        <f>IF(J10&lt;=1,0,10)</f>
        <v>10</v>
      </c>
      <c r="L10" s="28">
        <v>10</v>
      </c>
      <c r="M10" s="42">
        <v>64</v>
      </c>
      <c r="N10" s="29"/>
      <c r="O10" s="30">
        <f>IF(N10&lt;=1,0,10)</f>
        <v>0</v>
      </c>
      <c r="P10" s="40"/>
      <c r="Q10" s="32"/>
      <c r="R10" s="29"/>
      <c r="S10" s="27">
        <f>IF(R10&lt;=1,0,10)</f>
        <v>0</v>
      </c>
      <c r="T10" s="40"/>
      <c r="U10" s="32"/>
      <c r="V10" s="29"/>
      <c r="W10" s="33">
        <f>IF(V10&lt;=1,0,10)</f>
        <v>0</v>
      </c>
      <c r="X10" s="41"/>
      <c r="Y10" s="32"/>
      <c r="Z10" s="35">
        <f>F10+G10+H10+J10+K10+L10+N10+O10+P10+R10+S10+T10+V10+W10+X10</f>
        <v>309</v>
      </c>
    </row>
    <row r="11" spans="1:26" x14ac:dyDescent="0.25">
      <c r="A11" s="18">
        <v>4</v>
      </c>
      <c r="B11" s="36" t="s">
        <v>29</v>
      </c>
      <c r="C11" s="20">
        <f>VLOOKUP(D11,'[1]Tabelen Masters'!C$4:D91,2,FALSE)</f>
        <v>1.85</v>
      </c>
      <c r="D11" s="32">
        <v>47</v>
      </c>
      <c r="E11" s="37">
        <f>D11/25</f>
        <v>1.88</v>
      </c>
      <c r="F11" s="23">
        <v>157</v>
      </c>
      <c r="G11" s="24">
        <f>IF(F11&lt;=1,0,10)</f>
        <v>10</v>
      </c>
      <c r="H11" s="32"/>
      <c r="I11" s="25">
        <v>52</v>
      </c>
      <c r="J11" s="26">
        <v>113</v>
      </c>
      <c r="K11" s="27">
        <f>IF(J11&lt;=1,0,10)</f>
        <v>10</v>
      </c>
      <c r="L11" s="28">
        <v>12</v>
      </c>
      <c r="M11" s="28"/>
      <c r="N11" s="29"/>
      <c r="O11" s="30">
        <f>IF(N11&lt;=1,0,10)</f>
        <v>0</v>
      </c>
      <c r="P11" s="39"/>
      <c r="Q11" s="32"/>
      <c r="R11" s="29"/>
      <c r="S11" s="27">
        <f>IF(R11&lt;=1,0,10)</f>
        <v>0</v>
      </c>
      <c r="T11" s="40"/>
      <c r="U11" s="32"/>
      <c r="V11" s="29"/>
      <c r="W11" s="33">
        <f>IF(V11&lt;=1,0,10)</f>
        <v>0</v>
      </c>
      <c r="X11" s="41"/>
      <c r="Y11" s="32"/>
      <c r="Z11" s="35">
        <f>F11+G11+H11+J11+K11+L11+N11+O11+P11+R11+S11+T11+V11+W11+X11</f>
        <v>302</v>
      </c>
    </row>
    <row r="12" spans="1:26" x14ac:dyDescent="0.25">
      <c r="A12" s="18">
        <v>5</v>
      </c>
      <c r="B12" s="43" t="s">
        <v>30</v>
      </c>
      <c r="C12" s="20">
        <f>VLOOKUP(D12,'[1]Tabelen Masters'!C$4:D134,2,FALSE)</f>
        <v>1.75</v>
      </c>
      <c r="D12" s="44">
        <v>45</v>
      </c>
      <c r="E12" s="37">
        <f>D12/25</f>
        <v>1.8</v>
      </c>
      <c r="F12" s="23">
        <v>121</v>
      </c>
      <c r="G12" s="24">
        <f>IF(F12&lt;=1,0,10)</f>
        <v>10</v>
      </c>
      <c r="H12" s="32">
        <v>22</v>
      </c>
      <c r="I12" s="45">
        <v>47</v>
      </c>
      <c r="J12" s="26">
        <v>113</v>
      </c>
      <c r="K12" s="27">
        <f>IF(J12&lt;=1,0,10)</f>
        <v>10</v>
      </c>
      <c r="L12" s="40"/>
      <c r="M12" s="46"/>
      <c r="N12" s="29"/>
      <c r="O12" s="30">
        <f>IF(N12&lt;=1,0,10)</f>
        <v>0</v>
      </c>
      <c r="P12" s="40"/>
      <c r="Q12" s="32"/>
      <c r="R12" s="29"/>
      <c r="S12" s="27">
        <f>IF(R12&lt;=1,0,10)</f>
        <v>0</v>
      </c>
      <c r="T12" s="40"/>
      <c r="U12" s="32"/>
      <c r="V12" s="29"/>
      <c r="W12" s="33">
        <f>IF(V12&lt;=1,0,10)</f>
        <v>0</v>
      </c>
      <c r="X12" s="41"/>
      <c r="Y12" s="32"/>
      <c r="Z12" s="35">
        <f>F12+G12+H12+J12+K12+L12+N12+O12+P12+R12+S12+T12+V12+W12+X12</f>
        <v>276</v>
      </c>
    </row>
    <row r="13" spans="1:26" x14ac:dyDescent="0.25">
      <c r="A13" s="18">
        <v>6</v>
      </c>
      <c r="B13" s="36" t="s">
        <v>31</v>
      </c>
      <c r="C13" s="20">
        <f>VLOOKUP(D13,'[1]Tabelen Masters'!C$4:D102,2,FALSE)</f>
        <v>2.12</v>
      </c>
      <c r="D13" s="21">
        <v>52</v>
      </c>
      <c r="E13" s="37">
        <f>D13/25</f>
        <v>2.08</v>
      </c>
      <c r="F13" s="23">
        <v>127</v>
      </c>
      <c r="G13" s="24">
        <f>IF(F13&lt;=1,0,10)</f>
        <v>10</v>
      </c>
      <c r="H13" s="40"/>
      <c r="I13" s="25">
        <v>56</v>
      </c>
      <c r="J13" s="26">
        <v>111</v>
      </c>
      <c r="K13" s="27">
        <f>IF(J13&lt;=1,0,10)</f>
        <v>10</v>
      </c>
      <c r="L13" s="39">
        <v>16</v>
      </c>
      <c r="M13" s="32"/>
      <c r="N13" s="29"/>
      <c r="O13" s="30">
        <f>IF(N13&lt;=1,0,10)</f>
        <v>0</v>
      </c>
      <c r="P13" s="39"/>
      <c r="Q13" s="32"/>
      <c r="R13" s="29"/>
      <c r="S13" s="27">
        <f>IF(R13&lt;=1,0,10)</f>
        <v>0</v>
      </c>
      <c r="T13" s="40"/>
      <c r="U13" s="32"/>
      <c r="V13" s="29"/>
      <c r="W13" s="33">
        <f>IF(V13&lt;=1,0,10)</f>
        <v>0</v>
      </c>
      <c r="X13" s="41"/>
      <c r="Y13" s="32"/>
      <c r="Z13" s="35">
        <f>F13+G13+H13+J13+K13+L13+N13+O13+P13+R13+S13+T13+V13+W13+X13</f>
        <v>274</v>
      </c>
    </row>
    <row r="14" spans="1:26" x14ac:dyDescent="0.25">
      <c r="A14" s="18">
        <v>7</v>
      </c>
      <c r="B14" s="43" t="s">
        <v>32</v>
      </c>
      <c r="C14" s="20">
        <f>VLOOKUP(D14,'[1]Tabelen Masters'!C$4:D168,2,FALSE)</f>
        <v>1.75</v>
      </c>
      <c r="D14" s="32">
        <v>45</v>
      </c>
      <c r="E14" s="37">
        <f>D14/25</f>
        <v>1.8</v>
      </c>
      <c r="F14" s="23">
        <v>141</v>
      </c>
      <c r="G14" s="24">
        <f>IF(F14&lt;=1,0,10)</f>
        <v>10</v>
      </c>
      <c r="H14" s="40">
        <v>12</v>
      </c>
      <c r="I14" s="25">
        <v>50</v>
      </c>
      <c r="J14" s="26">
        <v>88</v>
      </c>
      <c r="K14" s="27">
        <f>IF(J14&lt;=1,0,10)</f>
        <v>10</v>
      </c>
      <c r="L14" s="40"/>
      <c r="M14" s="32"/>
      <c r="N14" s="29"/>
      <c r="O14" s="30">
        <f>IF(N14&lt;=1,0,10)</f>
        <v>0</v>
      </c>
      <c r="P14" s="40"/>
      <c r="Q14" s="32"/>
      <c r="R14" s="29"/>
      <c r="S14" s="27">
        <f>IF(R14&lt;=1,0,10)</f>
        <v>0</v>
      </c>
      <c r="T14" s="40"/>
      <c r="U14" s="32"/>
      <c r="V14" s="29"/>
      <c r="W14" s="33">
        <f>IF(V14&lt;=1,0,10)</f>
        <v>0</v>
      </c>
      <c r="X14" s="41"/>
      <c r="Y14" s="32"/>
      <c r="Z14" s="35">
        <f>F14+G14+H14+J14+K14+L14+N14+O14+P14+R14+S14+T14+V14+W14+X14</f>
        <v>261</v>
      </c>
    </row>
    <row r="15" spans="1:26" x14ac:dyDescent="0.25">
      <c r="A15" s="18">
        <v>8</v>
      </c>
      <c r="B15" s="36" t="s">
        <v>33</v>
      </c>
      <c r="C15" s="20">
        <f>VLOOKUP(D15,'[1]Tabelen Masters'!C$4:D165,2,FALSE)</f>
        <v>2.62</v>
      </c>
      <c r="D15" s="32">
        <v>60</v>
      </c>
      <c r="E15" s="37">
        <f>D15/25</f>
        <v>2.4</v>
      </c>
      <c r="F15" s="23">
        <v>124</v>
      </c>
      <c r="G15" s="24">
        <f>IF(F15&lt;=1,0,10)</f>
        <v>10</v>
      </c>
      <c r="H15" s="40">
        <v>24</v>
      </c>
      <c r="I15" s="25">
        <v>64</v>
      </c>
      <c r="J15" s="26">
        <v>92</v>
      </c>
      <c r="K15" s="27">
        <f>IF(J15&lt;=1,0,10)</f>
        <v>10</v>
      </c>
      <c r="L15" s="39"/>
      <c r="M15" s="32"/>
      <c r="N15" s="29"/>
      <c r="O15" s="30">
        <f>IF(N15&lt;=1,0,10)</f>
        <v>0</v>
      </c>
      <c r="P15" s="39"/>
      <c r="Q15" s="32"/>
      <c r="R15" s="29"/>
      <c r="S15" s="27">
        <f>IF(R15&lt;=1,0,10)</f>
        <v>0</v>
      </c>
      <c r="T15" s="40"/>
      <c r="U15" s="32"/>
      <c r="V15" s="29"/>
      <c r="W15" s="33">
        <f>IF(V15&lt;=1,0,10)</f>
        <v>0</v>
      </c>
      <c r="X15" s="41"/>
      <c r="Y15" s="32"/>
      <c r="Z15" s="35">
        <f>F15+G15+H15+J15+K15+L15+N15+O15+P15+R15+S15+T15+V15+W15+X15</f>
        <v>260</v>
      </c>
    </row>
    <row r="16" spans="1:26" x14ac:dyDescent="0.25">
      <c r="A16" s="18">
        <v>9</v>
      </c>
      <c r="B16" s="47" t="s">
        <v>34</v>
      </c>
      <c r="C16" s="20">
        <f>VLOOKUP(D16,'[1]Tabelen Masters'!C$4:D130,2,FALSE)</f>
        <v>1.85</v>
      </c>
      <c r="D16" s="46">
        <v>47</v>
      </c>
      <c r="E16" s="37">
        <f>D16/25</f>
        <v>1.88</v>
      </c>
      <c r="F16" s="23">
        <v>91</v>
      </c>
      <c r="G16" s="24">
        <f>IF(F16&lt;=1,0,10)</f>
        <v>10</v>
      </c>
      <c r="H16" s="40"/>
      <c r="I16" s="48"/>
      <c r="J16" s="26">
        <v>117</v>
      </c>
      <c r="K16" s="27">
        <f>IF(J16&lt;=1,0,10)</f>
        <v>10</v>
      </c>
      <c r="L16" s="40">
        <v>26</v>
      </c>
      <c r="M16" s="48"/>
      <c r="N16" s="29"/>
      <c r="O16" s="30">
        <f>IF(N16&lt;=1,0,10)</f>
        <v>0</v>
      </c>
      <c r="P16" s="40"/>
      <c r="Q16" s="32"/>
      <c r="R16" s="29"/>
      <c r="S16" s="27">
        <f>IF(R16&lt;=1,0,10)</f>
        <v>0</v>
      </c>
      <c r="T16" s="40"/>
      <c r="U16" s="32"/>
      <c r="V16" s="29"/>
      <c r="W16" s="33">
        <f>IF(V16&lt;=1,0,10)</f>
        <v>0</v>
      </c>
      <c r="X16" s="41"/>
      <c r="Y16" s="32"/>
      <c r="Z16" s="35">
        <f>F16+G16+H16+J16+K16+L16+N16+O16+P16+R16+S16+T16+V16+W16+X16</f>
        <v>254</v>
      </c>
    </row>
    <row r="17" spans="1:26" x14ac:dyDescent="0.25">
      <c r="A17" s="18">
        <v>10</v>
      </c>
      <c r="B17" s="43" t="s">
        <v>35</v>
      </c>
      <c r="C17" s="20">
        <f>VLOOKUP(D17,'[1]Tabelen Masters'!C$4:D84,2,FALSE)</f>
        <v>1.75</v>
      </c>
      <c r="D17" s="32">
        <v>45</v>
      </c>
      <c r="E17" s="37">
        <f>D17/25</f>
        <v>1.8</v>
      </c>
      <c r="F17" s="23">
        <v>116</v>
      </c>
      <c r="G17" s="24">
        <f>IF(F17&lt;=1,0,10)</f>
        <v>10</v>
      </c>
      <c r="H17" s="40">
        <v>16</v>
      </c>
      <c r="I17" s="32"/>
      <c r="J17" s="26">
        <v>100</v>
      </c>
      <c r="K17" s="27">
        <f>IF(J17&lt;=1,0,10)</f>
        <v>10</v>
      </c>
      <c r="L17" s="39"/>
      <c r="M17" s="32"/>
      <c r="N17" s="29"/>
      <c r="O17" s="30">
        <f>IF(N17&lt;=1,0,10)</f>
        <v>0</v>
      </c>
      <c r="P17" s="39"/>
      <c r="Q17" s="32"/>
      <c r="R17" s="29"/>
      <c r="S17" s="27">
        <f>IF(R17&lt;=1,0,10)</f>
        <v>0</v>
      </c>
      <c r="T17" s="40"/>
      <c r="U17" s="32"/>
      <c r="V17" s="29"/>
      <c r="W17" s="33">
        <f>IF(V17&lt;=1,0,10)</f>
        <v>0</v>
      </c>
      <c r="X17" s="41"/>
      <c r="Y17" s="32"/>
      <c r="Z17" s="35">
        <f>F17+G17+H17+J17+K17+L17+N17+O17+P17+R17+S17+T17+V17+W17+X17</f>
        <v>252</v>
      </c>
    </row>
    <row r="18" spans="1:26" x14ac:dyDescent="0.25">
      <c r="A18" s="18">
        <v>11</v>
      </c>
      <c r="B18" s="36" t="s">
        <v>36</v>
      </c>
      <c r="C18" s="20">
        <f>VLOOKUP(D18,'[1]Tabelen Masters'!C$4:D152,2,FALSE)</f>
        <v>2.87</v>
      </c>
      <c r="D18" s="21">
        <v>64</v>
      </c>
      <c r="E18" s="37">
        <f>D18/25</f>
        <v>2.56</v>
      </c>
      <c r="F18" s="23">
        <v>91</v>
      </c>
      <c r="G18" s="24">
        <f>IF(F18&lt;=1,0,10)</f>
        <v>10</v>
      </c>
      <c r="H18" s="40"/>
      <c r="I18" s="48"/>
      <c r="J18" s="26">
        <v>110</v>
      </c>
      <c r="K18" s="27">
        <f>IF(J18&lt;=1,0,10)</f>
        <v>10</v>
      </c>
      <c r="L18" s="40">
        <v>28</v>
      </c>
      <c r="M18" s="46"/>
      <c r="N18" s="29"/>
      <c r="O18" s="30">
        <f>IF(N18&lt;=1,0,10)</f>
        <v>0</v>
      </c>
      <c r="P18" s="40"/>
      <c r="Q18" s="32"/>
      <c r="R18" s="29"/>
      <c r="S18" s="27">
        <f>IF(R18&lt;=1,0,10)</f>
        <v>0</v>
      </c>
      <c r="T18" s="40"/>
      <c r="U18" s="32"/>
      <c r="V18" s="29"/>
      <c r="W18" s="33">
        <f>IF(V18&lt;=1,0,10)</f>
        <v>0</v>
      </c>
      <c r="X18" s="41"/>
      <c r="Y18" s="32"/>
      <c r="Z18" s="35">
        <f>F18+G18+H18+J18+K18+L18+N18+O18+P18+R18+S18+T18+V18+W18+X18</f>
        <v>249</v>
      </c>
    </row>
    <row r="19" spans="1:26" x14ac:dyDescent="0.25">
      <c r="A19" s="18">
        <v>12</v>
      </c>
      <c r="B19" s="43" t="s">
        <v>37</v>
      </c>
      <c r="C19" s="20">
        <f>VLOOKUP(D19,'[1]Tabelen Masters'!C$4:D96,2,FALSE)</f>
        <v>1.75</v>
      </c>
      <c r="D19" s="32">
        <v>45</v>
      </c>
      <c r="E19" s="37">
        <f>D19/25</f>
        <v>1.8</v>
      </c>
      <c r="F19" s="23">
        <v>121</v>
      </c>
      <c r="G19" s="24">
        <f>IF(F19&lt;=1,0,10)</f>
        <v>10</v>
      </c>
      <c r="H19" s="40">
        <v>18</v>
      </c>
      <c r="I19" s="49">
        <v>47</v>
      </c>
      <c r="J19" s="26">
        <v>89</v>
      </c>
      <c r="K19" s="27">
        <f>IF(J19&lt;=1,0,10)</f>
        <v>10</v>
      </c>
      <c r="L19" s="39"/>
      <c r="M19" s="48"/>
      <c r="N19" s="29"/>
      <c r="O19" s="30">
        <f>IF(N19&lt;=1,0,10)</f>
        <v>0</v>
      </c>
      <c r="P19" s="39"/>
      <c r="Q19" s="32"/>
      <c r="R19" s="29"/>
      <c r="S19" s="27">
        <f>IF(R19&lt;=1,0,10)</f>
        <v>0</v>
      </c>
      <c r="T19" s="40"/>
      <c r="U19" s="32"/>
      <c r="V19" s="29"/>
      <c r="W19" s="33">
        <f>IF(V19&lt;=1,0,10)</f>
        <v>0</v>
      </c>
      <c r="X19" s="41"/>
      <c r="Y19" s="32"/>
      <c r="Z19" s="35">
        <f>F19+G19+H19+J19+K19+L19+N19+O19+P19+R19+S19+T19+V19+W19+X19</f>
        <v>248</v>
      </c>
    </row>
    <row r="20" spans="1:26" x14ac:dyDescent="0.25">
      <c r="A20" s="18">
        <v>13</v>
      </c>
      <c r="B20" s="36" t="s">
        <v>38</v>
      </c>
      <c r="C20" s="20">
        <f>VLOOKUP(D20,'[1]Tabelen Masters'!C$4:D120,2,FALSE)</f>
        <v>1.95</v>
      </c>
      <c r="D20" s="32">
        <v>50</v>
      </c>
      <c r="E20" s="37">
        <f>D20/25</f>
        <v>2</v>
      </c>
      <c r="F20" s="23">
        <v>114</v>
      </c>
      <c r="G20" s="24">
        <f>IF(F20&lt;=1,0,10)</f>
        <v>10</v>
      </c>
      <c r="H20" s="40">
        <v>10</v>
      </c>
      <c r="I20" s="32"/>
      <c r="J20" s="26">
        <v>101</v>
      </c>
      <c r="K20" s="27">
        <f>IF(J20&lt;=1,0,10)</f>
        <v>10</v>
      </c>
      <c r="L20" s="40"/>
      <c r="M20" s="32"/>
      <c r="N20" s="29"/>
      <c r="O20" s="30">
        <f>IF(N20&lt;=1,0,10)</f>
        <v>0</v>
      </c>
      <c r="P20" s="40"/>
      <c r="Q20" s="32"/>
      <c r="R20" s="29"/>
      <c r="S20" s="27">
        <f>IF(R20&lt;=1,0,10)</f>
        <v>0</v>
      </c>
      <c r="T20" s="40"/>
      <c r="U20" s="32"/>
      <c r="V20" s="29"/>
      <c r="W20" s="33">
        <f>IF(V20&lt;=1,0,10)</f>
        <v>0</v>
      </c>
      <c r="X20" s="41"/>
      <c r="Y20" s="32"/>
      <c r="Z20" s="35">
        <f>F20+G20+H20+J20+K20+L20+N20+O20+P20+R20+S20+T20+V20+W20+X20</f>
        <v>245</v>
      </c>
    </row>
    <row r="21" spans="1:26" x14ac:dyDescent="0.25">
      <c r="A21" s="18">
        <v>14</v>
      </c>
      <c r="B21" s="50" t="s">
        <v>39</v>
      </c>
      <c r="C21" s="20">
        <f>VLOOKUP(D21,'[1]Tabelen Masters'!C$4:D206,2,FALSE)</f>
        <v>1.65</v>
      </c>
      <c r="D21" s="21">
        <v>42</v>
      </c>
      <c r="E21" s="37">
        <f>D21/25</f>
        <v>1.68</v>
      </c>
      <c r="F21" s="23">
        <v>126</v>
      </c>
      <c r="G21" s="24">
        <f>IF(F21&lt;=1,0,10)</f>
        <v>10</v>
      </c>
      <c r="H21" s="40">
        <v>8</v>
      </c>
      <c r="I21" s="25">
        <v>45</v>
      </c>
      <c r="J21" s="26">
        <v>85</v>
      </c>
      <c r="K21" s="27">
        <f>IF(J21&lt;=1,0,10)</f>
        <v>10</v>
      </c>
      <c r="L21" s="39"/>
      <c r="M21" s="32"/>
      <c r="N21" s="51"/>
      <c r="O21" s="30">
        <f>IF(N21&lt;=1,0,10)</f>
        <v>0</v>
      </c>
      <c r="P21" s="39"/>
      <c r="Q21" s="32"/>
      <c r="R21" s="51"/>
      <c r="S21" s="27">
        <f>IF(R21&lt;=1,0,10)</f>
        <v>0</v>
      </c>
      <c r="T21" s="40"/>
      <c r="U21" s="32"/>
      <c r="V21" s="29"/>
      <c r="W21" s="33">
        <f>IF(V21&lt;=1,0,10)</f>
        <v>0</v>
      </c>
      <c r="X21" s="41"/>
      <c r="Y21" s="32"/>
      <c r="Z21" s="35">
        <f>F21+G21+H21+J21+K21+L21+N21+O21+P21+R21+S21+T21+V21+W21+X21</f>
        <v>239</v>
      </c>
    </row>
    <row r="22" spans="1:26" x14ac:dyDescent="0.25">
      <c r="A22" s="18">
        <v>15</v>
      </c>
      <c r="B22" s="36" t="s">
        <v>40</v>
      </c>
      <c r="C22" s="20">
        <f>VLOOKUP(D22,'[1]Tabelen Masters'!C$4:D189,2,FALSE)</f>
        <v>2.12</v>
      </c>
      <c r="D22" s="21">
        <v>52</v>
      </c>
      <c r="E22" s="37">
        <f>D22/25</f>
        <v>2.08</v>
      </c>
      <c r="F22" s="23">
        <v>85</v>
      </c>
      <c r="G22" s="24">
        <f>IF(F22&lt;=1,0,10)</f>
        <v>10</v>
      </c>
      <c r="H22" s="40"/>
      <c r="I22" s="32"/>
      <c r="J22" s="26">
        <v>110</v>
      </c>
      <c r="K22" s="27">
        <f>IF(J22&lt;=1,0,10)</f>
        <v>10</v>
      </c>
      <c r="L22" s="40">
        <v>14</v>
      </c>
      <c r="M22" s="32"/>
      <c r="N22" s="29"/>
      <c r="O22" s="30">
        <f>IF(N22&lt;=1,0,10)</f>
        <v>0</v>
      </c>
      <c r="P22" s="40"/>
      <c r="Q22" s="32"/>
      <c r="R22" s="29"/>
      <c r="S22" s="27">
        <f>IF(R22&lt;=1,0,10)</f>
        <v>0</v>
      </c>
      <c r="T22" s="40"/>
      <c r="U22" s="32"/>
      <c r="V22" s="29"/>
      <c r="W22" s="33">
        <f>IF(V22&lt;=1,0,10)</f>
        <v>0</v>
      </c>
      <c r="X22" s="41"/>
      <c r="Y22" s="32"/>
      <c r="Z22" s="35">
        <f>F22+G22+H22+J22+K22+L22+N22+O22+P22+R22+S22+T22+V22+W22+X22</f>
        <v>229</v>
      </c>
    </row>
    <row r="23" spans="1:26" x14ac:dyDescent="0.25">
      <c r="A23" s="18">
        <v>16</v>
      </c>
      <c r="B23" s="36" t="s">
        <v>41</v>
      </c>
      <c r="C23" s="20">
        <f>VLOOKUP(D23,'[1]Tabelen Masters'!C$4:D42,2,FALSE)</f>
        <v>2.37</v>
      </c>
      <c r="D23" s="32">
        <v>56</v>
      </c>
      <c r="E23" s="37">
        <f>D23/25</f>
        <v>2.2400000000000002</v>
      </c>
      <c r="F23" s="23">
        <v>114</v>
      </c>
      <c r="G23" s="24">
        <f>IF(F23&lt;=1,0,10)</f>
        <v>10</v>
      </c>
      <c r="H23" s="40"/>
      <c r="I23" s="48"/>
      <c r="J23" s="26">
        <v>93</v>
      </c>
      <c r="K23" s="27">
        <f>IF(J23&lt;=1,0,10)</f>
        <v>10</v>
      </c>
      <c r="L23" s="39"/>
      <c r="M23" s="48"/>
      <c r="N23" s="29"/>
      <c r="O23" s="30">
        <f>IF(N23&lt;=1,0,10)</f>
        <v>0</v>
      </c>
      <c r="P23" s="39"/>
      <c r="Q23" s="32"/>
      <c r="R23" s="29"/>
      <c r="S23" s="27">
        <f>IF(R23&lt;=1,0,10)</f>
        <v>0</v>
      </c>
      <c r="T23" s="40"/>
      <c r="U23" s="32"/>
      <c r="V23" s="29"/>
      <c r="W23" s="33">
        <f>IF(V23&lt;=1,0,10)</f>
        <v>0</v>
      </c>
      <c r="X23" s="41"/>
      <c r="Y23" s="32"/>
      <c r="Z23" s="35">
        <f>F23+G23+H23+J23+K23+L23+N23+O23+P23+R23+S23+T23+V23+W23+X23</f>
        <v>227</v>
      </c>
    </row>
    <row r="24" spans="1:26" x14ac:dyDescent="0.25">
      <c r="A24" s="18">
        <v>17</v>
      </c>
      <c r="B24" s="36" t="s">
        <v>42</v>
      </c>
      <c r="C24" s="20">
        <f>VLOOKUP(D24,'[1]Tabelen Masters'!C$4:D167,2,FALSE)</f>
        <v>2.37</v>
      </c>
      <c r="D24" s="32">
        <v>56</v>
      </c>
      <c r="E24" s="37">
        <f>D24/25</f>
        <v>2.2400000000000002</v>
      </c>
      <c r="F24" s="23">
        <v>72</v>
      </c>
      <c r="G24" s="24">
        <f>IF(F24&lt;=1,0,10)</f>
        <v>10</v>
      </c>
      <c r="H24" s="40"/>
      <c r="I24" s="49">
        <v>52</v>
      </c>
      <c r="J24" s="26">
        <v>109</v>
      </c>
      <c r="K24" s="27">
        <f>IF(J24&lt;=1,0,10)</f>
        <v>10</v>
      </c>
      <c r="L24" s="40">
        <v>18</v>
      </c>
      <c r="M24" s="46"/>
      <c r="N24" s="29"/>
      <c r="O24" s="30">
        <f>IF(N24&lt;=1,0,10)</f>
        <v>0</v>
      </c>
      <c r="P24" s="40"/>
      <c r="Q24" s="32"/>
      <c r="R24" s="29"/>
      <c r="S24" s="27">
        <f>IF(R24&lt;=1,0,10)</f>
        <v>0</v>
      </c>
      <c r="T24" s="40"/>
      <c r="U24" s="32"/>
      <c r="V24" s="29"/>
      <c r="W24" s="33">
        <f>IF(V24&lt;=1,0,10)</f>
        <v>0</v>
      </c>
      <c r="X24" s="41"/>
      <c r="Y24" s="32"/>
      <c r="Z24" s="35">
        <f>F24+G24+H24+J24+K24+L24+N24+O24+P24+R24+S24+T24+V24+W24+X24</f>
        <v>219</v>
      </c>
    </row>
    <row r="25" spans="1:26" x14ac:dyDescent="0.25">
      <c r="A25" s="18">
        <v>18</v>
      </c>
      <c r="B25" s="36" t="s">
        <v>43</v>
      </c>
      <c r="C25" s="20">
        <f>VLOOKUP(D25,'[1]Tabelen Masters'!C$4:D76,2,FALSE)</f>
        <v>2.62</v>
      </c>
      <c r="D25" s="32">
        <v>60</v>
      </c>
      <c r="E25" s="37">
        <f>D25/25</f>
        <v>2.4</v>
      </c>
      <c r="F25" s="23">
        <v>101</v>
      </c>
      <c r="G25" s="24">
        <f>IF(F25&lt;=1,0,10)</f>
        <v>10</v>
      </c>
      <c r="H25" s="40"/>
      <c r="I25" s="32"/>
      <c r="J25" s="26">
        <v>96</v>
      </c>
      <c r="K25" s="27">
        <f>IF(J25&lt;=1,0,10)</f>
        <v>10</v>
      </c>
      <c r="L25" s="39"/>
      <c r="M25" s="32"/>
      <c r="N25" s="29"/>
      <c r="O25" s="30">
        <f>IF(N25&lt;=1,0,10)</f>
        <v>0</v>
      </c>
      <c r="P25" s="39"/>
      <c r="Q25" s="32"/>
      <c r="R25" s="29"/>
      <c r="S25" s="27">
        <f>IF(R25&lt;=1,0,10)</f>
        <v>0</v>
      </c>
      <c r="T25" s="40"/>
      <c r="U25" s="32"/>
      <c r="V25" s="29"/>
      <c r="W25" s="33">
        <f>IF(V25&lt;=1,0,10)</f>
        <v>0</v>
      </c>
      <c r="X25" s="41"/>
      <c r="Y25" s="32"/>
      <c r="Z25" s="35">
        <f>F25+G25+H25+J25+K25+L25+N25+O25+P25+R25+S25+T25+V25+W25+X25</f>
        <v>217</v>
      </c>
    </row>
    <row r="26" spans="1:26" x14ac:dyDescent="0.25">
      <c r="A26" s="18">
        <v>19</v>
      </c>
      <c r="B26" s="43" t="s">
        <v>44</v>
      </c>
      <c r="C26" s="20">
        <f>VLOOKUP(D26,'[1]Tabelen Masters'!C$4:D79,2,FALSE)</f>
        <v>1.75</v>
      </c>
      <c r="D26" s="32">
        <v>45</v>
      </c>
      <c r="E26" s="37">
        <f>D26/25</f>
        <v>1.8</v>
      </c>
      <c r="F26" s="23">
        <v>88</v>
      </c>
      <c r="G26" s="24">
        <f>IF(F26&lt;=1,0,10)</f>
        <v>10</v>
      </c>
      <c r="H26" s="40"/>
      <c r="I26" s="32"/>
      <c r="J26" s="26">
        <v>107</v>
      </c>
      <c r="K26" s="27">
        <f>IF(J26&lt;=1,0,10)</f>
        <v>10</v>
      </c>
      <c r="L26" s="40"/>
      <c r="M26" s="32"/>
      <c r="N26" s="29"/>
      <c r="O26" s="30">
        <f>IF(N26&lt;=1,0,10)</f>
        <v>0</v>
      </c>
      <c r="P26" s="40"/>
      <c r="Q26" s="32"/>
      <c r="R26" s="29"/>
      <c r="S26" s="27">
        <f>IF(R26&lt;=1,0,10)</f>
        <v>0</v>
      </c>
      <c r="T26" s="40"/>
      <c r="U26" s="32"/>
      <c r="V26" s="29"/>
      <c r="W26" s="33">
        <f>IF(V26&lt;=1,0,10)</f>
        <v>0</v>
      </c>
      <c r="X26" s="41"/>
      <c r="Y26" s="32"/>
      <c r="Z26" s="35">
        <f>F26+G26+H26+J26+K26+L26+N26+O26+P26+R26+S26+T26+V26+W26+X26</f>
        <v>215</v>
      </c>
    </row>
    <row r="27" spans="1:26" x14ac:dyDescent="0.25">
      <c r="A27" s="18">
        <v>20</v>
      </c>
      <c r="B27" s="52" t="s">
        <v>45</v>
      </c>
      <c r="C27" s="20">
        <f>VLOOKUP(D27,'[1]Tabelen Masters'!C$4:D173,2,FALSE)</f>
        <v>1.75</v>
      </c>
      <c r="D27" s="32">
        <v>45</v>
      </c>
      <c r="E27" s="37">
        <f>D27/25</f>
        <v>1.8</v>
      </c>
      <c r="F27" s="23">
        <v>84</v>
      </c>
      <c r="G27" s="24">
        <f>IF(F27&lt;=1,0,10)</f>
        <v>10</v>
      </c>
      <c r="H27" s="40"/>
      <c r="I27" s="53"/>
      <c r="J27" s="26">
        <v>106</v>
      </c>
      <c r="K27" s="27">
        <f>IF(J27&lt;=1,0,10)</f>
        <v>10</v>
      </c>
      <c r="L27" s="39"/>
      <c r="M27" s="53"/>
      <c r="N27" s="29"/>
      <c r="O27" s="30">
        <f>IF(N27&lt;=1,0,10)</f>
        <v>0</v>
      </c>
      <c r="P27" s="39"/>
      <c r="Q27" s="32"/>
      <c r="R27" s="29"/>
      <c r="S27" s="27">
        <f>IF(R27&lt;=1,0,10)</f>
        <v>0</v>
      </c>
      <c r="T27" s="40"/>
      <c r="U27" s="32"/>
      <c r="V27" s="29"/>
      <c r="W27" s="33">
        <f>IF(V27&lt;=1,0,10)</f>
        <v>0</v>
      </c>
      <c r="X27" s="41"/>
      <c r="Y27" s="32"/>
      <c r="Z27" s="35">
        <f>F27+G27+H27+J27+K27+L27+N27+O27+P27+R27+S27+T27+V27+W27+X27</f>
        <v>210</v>
      </c>
    </row>
    <row r="28" spans="1:26" x14ac:dyDescent="0.25">
      <c r="A28" s="18">
        <v>21</v>
      </c>
      <c r="B28" s="36" t="s">
        <v>46</v>
      </c>
      <c r="C28" s="20">
        <f>VLOOKUP(D28,'[1]Tabelen Masters'!C$4:D175,2,FALSE)</f>
        <v>1.85</v>
      </c>
      <c r="D28" s="48">
        <v>47</v>
      </c>
      <c r="E28" s="37">
        <f>D28/25</f>
        <v>1.88</v>
      </c>
      <c r="F28" s="23">
        <v>98</v>
      </c>
      <c r="G28" s="24">
        <f>IF(F28&lt;=1,0,10)</f>
        <v>10</v>
      </c>
      <c r="H28" s="40">
        <v>14</v>
      </c>
      <c r="I28" s="32"/>
      <c r="J28" s="26">
        <v>74</v>
      </c>
      <c r="K28" s="27">
        <f>IF(J28&lt;=1,0,10)</f>
        <v>10</v>
      </c>
      <c r="L28" s="40"/>
      <c r="M28" s="25">
        <v>45</v>
      </c>
      <c r="N28" s="29"/>
      <c r="O28" s="30">
        <f>IF(N28&lt;=1,0,10)</f>
        <v>0</v>
      </c>
      <c r="P28" s="40"/>
      <c r="Q28" s="32"/>
      <c r="R28" s="29"/>
      <c r="S28" s="27">
        <f>IF(R28&lt;=1,0,10)</f>
        <v>0</v>
      </c>
      <c r="T28" s="40"/>
      <c r="U28" s="32"/>
      <c r="V28" s="29"/>
      <c r="W28" s="33">
        <f>IF(V28&lt;=1,0,10)</f>
        <v>0</v>
      </c>
      <c r="X28" s="41"/>
      <c r="Y28" s="32"/>
      <c r="Z28" s="35">
        <f>F28+G28+H28+J28+K28+L28+N28+O28+P28+R28+S28+T28+V28+W28+X28</f>
        <v>206</v>
      </c>
    </row>
    <row r="29" spans="1:26" x14ac:dyDescent="0.25">
      <c r="A29" s="18">
        <v>22</v>
      </c>
      <c r="B29" s="36" t="s">
        <v>47</v>
      </c>
      <c r="C29" s="20">
        <f>VLOOKUP(D29,'[1]Tabelen Masters'!C$4:D118,2,FALSE)</f>
        <v>1.75</v>
      </c>
      <c r="D29" s="32">
        <v>45</v>
      </c>
      <c r="E29" s="37">
        <f>D29/25</f>
        <v>1.8</v>
      </c>
      <c r="F29" s="23">
        <v>101</v>
      </c>
      <c r="G29" s="24">
        <f>IF(F29&lt;=1,0,10)</f>
        <v>10</v>
      </c>
      <c r="H29" s="40"/>
      <c r="I29" s="32"/>
      <c r="J29" s="26">
        <v>76</v>
      </c>
      <c r="K29" s="27">
        <f>IF(J29&lt;=1,0,10)</f>
        <v>10</v>
      </c>
      <c r="L29" s="39"/>
      <c r="M29" s="25">
        <v>42</v>
      </c>
      <c r="N29" s="29"/>
      <c r="O29" s="30">
        <f>IF(N29&lt;=1,0,10)</f>
        <v>0</v>
      </c>
      <c r="P29" s="39"/>
      <c r="Q29" s="32"/>
      <c r="R29" s="29"/>
      <c r="S29" s="27">
        <f>IF(R29&lt;=1,0,10)</f>
        <v>0</v>
      </c>
      <c r="T29" s="40"/>
      <c r="U29" s="32"/>
      <c r="V29" s="29"/>
      <c r="W29" s="33">
        <f>IF(V29&lt;=1,0,10)</f>
        <v>0</v>
      </c>
      <c r="X29" s="41"/>
      <c r="Y29" s="32"/>
      <c r="Z29" s="35">
        <f>F29+G29+H29+J29+K29+L29+N29+O29+P29+R29+S29+T29+V29+W29+X29</f>
        <v>197</v>
      </c>
    </row>
    <row r="30" spans="1:26" x14ac:dyDescent="0.25">
      <c r="A30" s="18">
        <v>23</v>
      </c>
      <c r="B30" s="54" t="s">
        <v>48</v>
      </c>
      <c r="C30" s="20">
        <f>VLOOKUP(D30,'[1]Tabelen Masters'!C$4:D209,2,FALSE)</f>
        <v>1.65</v>
      </c>
      <c r="D30" s="21">
        <v>42</v>
      </c>
      <c r="E30" s="37">
        <f>D30/25</f>
        <v>1.68</v>
      </c>
      <c r="F30" s="23"/>
      <c r="G30" s="24">
        <f>IF(F30&lt;=1,0,10)</f>
        <v>0</v>
      </c>
      <c r="H30" s="40"/>
      <c r="I30" s="32"/>
      <c r="J30" s="26">
        <v>153</v>
      </c>
      <c r="K30" s="27">
        <f>IF(J30&lt;=1,0,10)</f>
        <v>10</v>
      </c>
      <c r="L30" s="40">
        <v>30</v>
      </c>
      <c r="M30" s="25">
        <v>47</v>
      </c>
      <c r="N30" s="51"/>
      <c r="O30" s="30">
        <f>IF(N30&lt;=1,0,10)</f>
        <v>0</v>
      </c>
      <c r="P30" s="40"/>
      <c r="Q30" s="32"/>
      <c r="R30" s="51"/>
      <c r="S30" s="27">
        <f>IF(R30&lt;=1,0,10)</f>
        <v>0</v>
      </c>
      <c r="T30" s="40"/>
      <c r="U30" s="32"/>
      <c r="V30" s="29"/>
      <c r="W30" s="33">
        <f>IF(V30&lt;=1,0,10)</f>
        <v>0</v>
      </c>
      <c r="X30" s="41"/>
      <c r="Y30" s="32"/>
      <c r="Z30" s="35">
        <f>F30+G30+H30+J30+K30+L30+N30+O30+P30+R30+S30+T30+V30+W30+X30</f>
        <v>193</v>
      </c>
    </row>
    <row r="31" spans="1:26" x14ac:dyDescent="0.25">
      <c r="A31" s="18">
        <v>24</v>
      </c>
      <c r="B31" s="52" t="s">
        <v>49</v>
      </c>
      <c r="C31" s="20">
        <f>VLOOKUP(D31,'[1]Tabelen Masters'!C$4:D111,2,FALSE)</f>
        <v>1.95</v>
      </c>
      <c r="D31" s="21">
        <v>50</v>
      </c>
      <c r="E31" s="37">
        <f>D31/25</f>
        <v>2</v>
      </c>
      <c r="F31" s="23">
        <v>89</v>
      </c>
      <c r="G31" s="24">
        <f>IF(F31&lt;=1,0,10)</f>
        <v>10</v>
      </c>
      <c r="H31" s="40"/>
      <c r="I31" s="48"/>
      <c r="J31" s="26">
        <v>84</v>
      </c>
      <c r="K31" s="27">
        <f>IF(J31&lt;=1,0,10)</f>
        <v>10</v>
      </c>
      <c r="L31" s="39"/>
      <c r="M31" s="48"/>
      <c r="N31" s="29"/>
      <c r="O31" s="30">
        <f>IF(N31&lt;=1,0,10)</f>
        <v>0</v>
      </c>
      <c r="P31" s="39"/>
      <c r="Q31" s="32"/>
      <c r="R31" s="29"/>
      <c r="S31" s="27">
        <f>IF(R31&lt;=1,0,10)</f>
        <v>0</v>
      </c>
      <c r="T31" s="40"/>
      <c r="U31" s="32"/>
      <c r="V31" s="29"/>
      <c r="W31" s="33">
        <f>IF(V31&lt;=1,0,10)</f>
        <v>0</v>
      </c>
      <c r="X31" s="41"/>
      <c r="Y31" s="32"/>
      <c r="Z31" s="35">
        <f>F31+G31+H31+J31+K31+L31+N31+O31+P31+R31+S31+T31+V31+W31+X31</f>
        <v>193</v>
      </c>
    </row>
    <row r="32" spans="1:26" x14ac:dyDescent="0.25">
      <c r="A32" s="18">
        <v>25</v>
      </c>
      <c r="B32" s="36" t="s">
        <v>50</v>
      </c>
      <c r="C32" s="20">
        <f>VLOOKUP(D32,'[1]Tabelen Masters'!C$4:D93,2,FALSE)</f>
        <v>3.75</v>
      </c>
      <c r="D32" s="32">
        <v>80</v>
      </c>
      <c r="E32" s="37">
        <f>D32/25</f>
        <v>3.2</v>
      </c>
      <c r="F32" s="23">
        <v>90</v>
      </c>
      <c r="G32" s="24">
        <f>IF(F32&lt;=1,0,10)</f>
        <v>10</v>
      </c>
      <c r="H32" s="40"/>
      <c r="I32" s="32"/>
      <c r="J32" s="26">
        <v>80</v>
      </c>
      <c r="K32" s="27">
        <f>IF(J32&lt;=1,0,10)</f>
        <v>10</v>
      </c>
      <c r="L32" s="40"/>
      <c r="M32" s="32"/>
      <c r="N32" s="29"/>
      <c r="O32" s="30">
        <f>IF(N32&lt;=1,0,10)</f>
        <v>0</v>
      </c>
      <c r="P32" s="40"/>
      <c r="Q32" s="32"/>
      <c r="R32" s="29"/>
      <c r="S32" s="27">
        <f>IF(R32&lt;=1,0,10)</f>
        <v>0</v>
      </c>
      <c r="T32" s="40"/>
      <c r="U32" s="32"/>
      <c r="V32" s="29"/>
      <c r="W32" s="33">
        <f>IF(V32&lt;=1,0,10)</f>
        <v>0</v>
      </c>
      <c r="X32" s="41"/>
      <c r="Y32" s="32"/>
      <c r="Z32" s="35">
        <f>F32+G32+H32+J32+K32+L32+N32+O32+P32+R32+S32+T32+V32+W32+X32</f>
        <v>190</v>
      </c>
    </row>
    <row r="33" spans="1:26" x14ac:dyDescent="0.25">
      <c r="A33" s="18">
        <v>26</v>
      </c>
      <c r="B33" s="36" t="s">
        <v>51</v>
      </c>
      <c r="C33" s="20">
        <f>VLOOKUP(D33,'[1]Tabelen Masters'!C$4:D179,2,FALSE)</f>
        <v>1.65</v>
      </c>
      <c r="D33" s="21">
        <v>42</v>
      </c>
      <c r="E33" s="37">
        <f>D33/25</f>
        <v>1.68</v>
      </c>
      <c r="F33" s="23">
        <v>71</v>
      </c>
      <c r="G33" s="24">
        <f>IF(F33&lt;=1,0,10)</f>
        <v>10</v>
      </c>
      <c r="H33" s="40"/>
      <c r="I33" s="25">
        <v>40</v>
      </c>
      <c r="J33" s="26">
        <v>95</v>
      </c>
      <c r="K33" s="27">
        <f>IF(J33&lt;=1,0,10)</f>
        <v>10</v>
      </c>
      <c r="L33" s="39"/>
      <c r="M33" s="32"/>
      <c r="N33" s="29"/>
      <c r="O33" s="30">
        <f>IF(N33&lt;=1,0,10)</f>
        <v>0</v>
      </c>
      <c r="P33" s="39"/>
      <c r="Q33" s="32"/>
      <c r="R33" s="29"/>
      <c r="S33" s="27">
        <f>IF(R33&lt;=1,0,10)</f>
        <v>0</v>
      </c>
      <c r="T33" s="40"/>
      <c r="U33" s="32"/>
      <c r="V33" s="29"/>
      <c r="W33" s="33">
        <f>IF(V33&lt;=1,0,10)</f>
        <v>0</v>
      </c>
      <c r="X33" s="41"/>
      <c r="Y33" s="32"/>
      <c r="Z33" s="35">
        <f>F33+G33+H33+J33+K33+L33+N33+O33+P33+R33+S33+T33+V33+W33+X33</f>
        <v>186</v>
      </c>
    </row>
    <row r="34" spans="1:26" x14ac:dyDescent="0.25">
      <c r="A34" s="18">
        <v>27</v>
      </c>
      <c r="B34" s="36" t="s">
        <v>52</v>
      </c>
      <c r="C34" s="20">
        <f>VLOOKUP(D34,'[1]Tabelen Masters'!C$4:D119,2,FALSE)</f>
        <v>1.75</v>
      </c>
      <c r="D34" s="32">
        <v>45</v>
      </c>
      <c r="E34" s="37">
        <f>D34/25</f>
        <v>1.8</v>
      </c>
      <c r="F34" s="23">
        <v>87</v>
      </c>
      <c r="G34" s="24">
        <f>IF(F34&lt;=1,0,10)</f>
        <v>10</v>
      </c>
      <c r="H34" s="40"/>
      <c r="I34" s="48"/>
      <c r="J34" s="26">
        <v>76</v>
      </c>
      <c r="K34" s="27">
        <f>IF(J34&lt;=1,0,10)</f>
        <v>10</v>
      </c>
      <c r="L34" s="40"/>
      <c r="M34" s="49">
        <v>42</v>
      </c>
      <c r="N34" s="29"/>
      <c r="O34" s="30">
        <f>IF(N34&lt;=1,0,10)</f>
        <v>0</v>
      </c>
      <c r="P34" s="40"/>
      <c r="Q34" s="32"/>
      <c r="R34" s="29"/>
      <c r="S34" s="27">
        <f>IF(R34&lt;=1,0,10)</f>
        <v>0</v>
      </c>
      <c r="T34" s="40"/>
      <c r="U34" s="32"/>
      <c r="V34" s="29"/>
      <c r="W34" s="33">
        <f>IF(V34&lt;=1,0,10)</f>
        <v>0</v>
      </c>
      <c r="X34" s="41"/>
      <c r="Y34" s="32"/>
      <c r="Z34" s="35">
        <f>F34+G34+H34+J34+K34+L34+N34+O34+P34+R34+S34+T34+V34+W34+X34</f>
        <v>183</v>
      </c>
    </row>
    <row r="35" spans="1:26" x14ac:dyDescent="0.25">
      <c r="A35" s="18">
        <v>28</v>
      </c>
      <c r="B35" s="36" t="s">
        <v>53</v>
      </c>
      <c r="C35" s="20">
        <f>VLOOKUP(D35,'[1]Tabelen Masters'!C$4:D180,2,FALSE)</f>
        <v>1.85</v>
      </c>
      <c r="D35" s="32">
        <v>47</v>
      </c>
      <c r="E35" s="37">
        <f>D35/25</f>
        <v>1.88</v>
      </c>
      <c r="F35" s="23">
        <v>65</v>
      </c>
      <c r="G35" s="24">
        <f>IF(F35&lt;=1,0,10)</f>
        <v>10</v>
      </c>
      <c r="H35" s="40"/>
      <c r="I35" s="25">
        <v>45</v>
      </c>
      <c r="J35" s="26">
        <v>98</v>
      </c>
      <c r="K35" s="27">
        <f>IF(J35&lt;=1,0,10)</f>
        <v>10</v>
      </c>
      <c r="L35" s="39"/>
      <c r="M35" s="32"/>
      <c r="N35" s="29"/>
      <c r="O35" s="30">
        <f>IF(N35&lt;=1,0,10)</f>
        <v>0</v>
      </c>
      <c r="P35" s="39"/>
      <c r="Q35" s="32"/>
      <c r="R35" s="29"/>
      <c r="S35" s="27">
        <f>IF(R35&lt;=1,0,10)</f>
        <v>0</v>
      </c>
      <c r="T35" s="40"/>
      <c r="U35" s="32"/>
      <c r="V35" s="29"/>
      <c r="W35" s="33">
        <f>IF(V35&lt;=1,0,10)</f>
        <v>0</v>
      </c>
      <c r="X35" s="41"/>
      <c r="Y35" s="32"/>
      <c r="Z35" s="35">
        <f>F35+G35+H35+J35+K35+L35+N35+O35+P35+R35+S35+T35+V35+W35+X35</f>
        <v>183</v>
      </c>
    </row>
    <row r="36" spans="1:26" x14ac:dyDescent="0.25">
      <c r="A36" s="18">
        <v>29</v>
      </c>
      <c r="B36" s="36" t="s">
        <v>54</v>
      </c>
      <c r="C36" s="20">
        <f>VLOOKUP(D36,'[1]Tabelen Masters'!C$4:D183,2,FALSE)</f>
        <v>3.12</v>
      </c>
      <c r="D36" s="32">
        <v>68</v>
      </c>
      <c r="E36" s="37">
        <f>D36/25</f>
        <v>2.72</v>
      </c>
      <c r="F36" s="23">
        <v>81</v>
      </c>
      <c r="G36" s="24">
        <f>IF(F36&lt;=1,0,10)</f>
        <v>10</v>
      </c>
      <c r="H36" s="40"/>
      <c r="I36" s="32"/>
      <c r="J36" s="26">
        <v>80</v>
      </c>
      <c r="K36" s="27">
        <f>IF(J36&lt;=1,0,10)</f>
        <v>10</v>
      </c>
      <c r="L36" s="40"/>
      <c r="M36" s="32"/>
      <c r="N36" s="29"/>
      <c r="O36" s="30">
        <f>IF(N36&lt;=1,0,10)</f>
        <v>0</v>
      </c>
      <c r="P36" s="40"/>
      <c r="Q36" s="32"/>
      <c r="R36" s="29"/>
      <c r="S36" s="27">
        <f>IF(R36&lt;=1,0,10)</f>
        <v>0</v>
      </c>
      <c r="T36" s="40"/>
      <c r="U36" s="32"/>
      <c r="V36" s="29"/>
      <c r="W36" s="33">
        <f>IF(V36&lt;=1,0,10)</f>
        <v>0</v>
      </c>
      <c r="X36" s="41"/>
      <c r="Y36" s="32"/>
      <c r="Z36" s="35">
        <f>F36+G36+H36+J36+K36+L36+N36+O36+P36+R36+S36+T36+V36+W36+X36</f>
        <v>181</v>
      </c>
    </row>
    <row r="37" spans="1:26" x14ac:dyDescent="0.25">
      <c r="A37" s="18">
        <v>30</v>
      </c>
      <c r="B37" s="55" t="s">
        <v>55</v>
      </c>
      <c r="C37" s="20">
        <f>VLOOKUP(D37,'[1]Tabelen Masters'!C$4:D187,2,FALSE)</f>
        <v>2.12</v>
      </c>
      <c r="D37" s="32">
        <v>52</v>
      </c>
      <c r="E37" s="37">
        <f>D37/25</f>
        <v>2.08</v>
      </c>
      <c r="F37" s="23">
        <v>77</v>
      </c>
      <c r="G37" s="24">
        <f>IF(F37&lt;=1,0,10)</f>
        <v>10</v>
      </c>
      <c r="H37" s="40"/>
      <c r="I37" s="25">
        <v>50</v>
      </c>
      <c r="J37" s="26">
        <v>78</v>
      </c>
      <c r="K37" s="27">
        <f>IF(J37&lt;=1,0,10)</f>
        <v>10</v>
      </c>
      <c r="L37" s="39"/>
      <c r="M37" s="25">
        <v>47</v>
      </c>
      <c r="N37" s="29"/>
      <c r="O37" s="30">
        <f>IF(N37&lt;=1,0,10)</f>
        <v>0</v>
      </c>
      <c r="P37" s="39"/>
      <c r="Q37" s="32"/>
      <c r="R37" s="29"/>
      <c r="S37" s="27">
        <f>IF(R37&lt;=1,0,10)</f>
        <v>0</v>
      </c>
      <c r="T37" s="40"/>
      <c r="U37" s="32"/>
      <c r="V37" s="29"/>
      <c r="W37" s="33">
        <f>IF(V37&lt;=1,0,10)</f>
        <v>0</v>
      </c>
      <c r="X37" s="41"/>
      <c r="Y37" s="32"/>
      <c r="Z37" s="35">
        <f>F37+G37+H37+J37+K37+L37+N37+O37+P37+R37+S37+T37+V37+W37+X37</f>
        <v>175</v>
      </c>
    </row>
    <row r="38" spans="1:26" x14ac:dyDescent="0.25">
      <c r="A38" s="18">
        <v>31</v>
      </c>
      <c r="B38" s="43" t="s">
        <v>56</v>
      </c>
      <c r="C38" s="20">
        <f>VLOOKUP(D38,'[1]Tabelen Masters'!C$4:D198,2,FALSE)</f>
        <v>2.62</v>
      </c>
      <c r="D38" s="32">
        <v>60</v>
      </c>
      <c r="E38" s="37">
        <f>D38/25</f>
        <v>2.4</v>
      </c>
      <c r="F38" s="23">
        <v>76</v>
      </c>
      <c r="G38" s="24">
        <f>IF(F38&lt;=1,0,10)</f>
        <v>10</v>
      </c>
      <c r="H38" s="40"/>
      <c r="I38" s="49">
        <v>56</v>
      </c>
      <c r="J38" s="26">
        <v>75</v>
      </c>
      <c r="K38" s="27">
        <f>IF(J38&lt;=1,0,10)</f>
        <v>10</v>
      </c>
      <c r="L38" s="40"/>
      <c r="M38" s="49">
        <v>52</v>
      </c>
      <c r="N38" s="29"/>
      <c r="O38" s="30">
        <f>IF(N38&lt;=1,0,10)</f>
        <v>0</v>
      </c>
      <c r="P38" s="40"/>
      <c r="Q38" s="32"/>
      <c r="R38" s="29"/>
      <c r="S38" s="27">
        <f>IF(R38&lt;=1,0,10)</f>
        <v>0</v>
      </c>
      <c r="T38" s="40"/>
      <c r="U38" s="32"/>
      <c r="V38" s="29"/>
      <c r="W38" s="33">
        <f>IF(V38&lt;=1,0,10)</f>
        <v>0</v>
      </c>
      <c r="X38" s="41"/>
      <c r="Y38" s="32"/>
      <c r="Z38" s="35">
        <f>F38+G38+H38+J38+K38+L38+N38+O38+P38+R38+S38+T38+V38+W38+X38</f>
        <v>171</v>
      </c>
    </row>
    <row r="39" spans="1:26" x14ac:dyDescent="0.25">
      <c r="A39" s="18">
        <v>32</v>
      </c>
      <c r="B39" s="36" t="s">
        <v>57</v>
      </c>
      <c r="C39" s="20">
        <f>VLOOKUP(D39,'[1]Tabelen Masters'!C$4:D70,2,FALSE)</f>
        <v>1.95</v>
      </c>
      <c r="D39" s="21">
        <v>50</v>
      </c>
      <c r="E39" s="37">
        <f>D39/25</f>
        <v>2</v>
      </c>
      <c r="F39" s="23">
        <v>80</v>
      </c>
      <c r="G39" s="24">
        <f>IF(F39&lt;=1,0,10)</f>
        <v>10</v>
      </c>
      <c r="H39" s="40"/>
      <c r="I39" s="32"/>
      <c r="J39" s="26">
        <v>67</v>
      </c>
      <c r="K39" s="27">
        <f>IF(J39&lt;=1,0,10)</f>
        <v>10</v>
      </c>
      <c r="L39" s="39"/>
      <c r="M39" s="25">
        <v>47</v>
      </c>
      <c r="N39" s="29"/>
      <c r="O39" s="30">
        <f>IF(N39&lt;=1,0,10)</f>
        <v>0</v>
      </c>
      <c r="P39" s="39"/>
      <c r="Q39" s="32"/>
      <c r="R39" s="29"/>
      <c r="S39" s="27">
        <f>IF(R39&lt;=1,0,10)</f>
        <v>0</v>
      </c>
      <c r="T39" s="40"/>
      <c r="U39" s="32"/>
      <c r="V39" s="29"/>
      <c r="W39" s="33">
        <f>IF(V39&lt;=1,0,10)</f>
        <v>0</v>
      </c>
      <c r="X39" s="41"/>
      <c r="Y39" s="32"/>
      <c r="Z39" s="35">
        <f>F39+G39+H39+J39+K39+L39+N39+O39+P39+R39+S39+T39+V39+W39+X39</f>
        <v>167</v>
      </c>
    </row>
    <row r="40" spans="1:26" x14ac:dyDescent="0.25">
      <c r="A40" s="18">
        <v>33</v>
      </c>
      <c r="B40" s="52" t="s">
        <v>58</v>
      </c>
      <c r="C40" s="20">
        <f>VLOOKUP(D40,'[1]Tabelen Masters'!C$4:D77,2,FALSE)</f>
        <v>2.12</v>
      </c>
      <c r="D40" s="21">
        <v>52</v>
      </c>
      <c r="E40" s="37">
        <f>D40/25</f>
        <v>2.08</v>
      </c>
      <c r="F40" s="23">
        <v>72</v>
      </c>
      <c r="G40" s="24">
        <f>IF(F40&lt;=1,0,10)</f>
        <v>10</v>
      </c>
      <c r="H40" s="40"/>
      <c r="I40" s="25">
        <v>50</v>
      </c>
      <c r="J40" s="26">
        <v>75</v>
      </c>
      <c r="K40" s="27">
        <f>IF(J40&lt;=1,0,10)</f>
        <v>10</v>
      </c>
      <c r="L40" s="40"/>
      <c r="M40" s="25">
        <v>47</v>
      </c>
      <c r="N40" s="29"/>
      <c r="O40" s="30">
        <f>IF(N40&lt;=1,0,10)</f>
        <v>0</v>
      </c>
      <c r="P40" s="40"/>
      <c r="Q40" s="32"/>
      <c r="R40" s="29"/>
      <c r="S40" s="27">
        <f>IF(R40&lt;=1,0,10)</f>
        <v>0</v>
      </c>
      <c r="T40" s="40"/>
      <c r="U40" s="32"/>
      <c r="V40" s="29"/>
      <c r="W40" s="33">
        <f>IF(V40&lt;=1,0,10)</f>
        <v>0</v>
      </c>
      <c r="X40" s="41"/>
      <c r="Y40" s="32"/>
      <c r="Z40" s="35">
        <f>F40+G40+H40+J40+K40+L40+N40+O40+P40+R40+S40+T40+V40+W40+X40</f>
        <v>167</v>
      </c>
    </row>
    <row r="41" spans="1:26" x14ac:dyDescent="0.25">
      <c r="A41" s="18">
        <v>34</v>
      </c>
      <c r="B41" s="36" t="s">
        <v>59</v>
      </c>
      <c r="C41" s="20">
        <f>VLOOKUP(D41,'[1]Tabelen Masters'!C$4:D55,2,FALSE)</f>
        <v>1.85</v>
      </c>
      <c r="D41" s="21">
        <v>47</v>
      </c>
      <c r="E41" s="37">
        <f>D41/25</f>
        <v>1.88</v>
      </c>
      <c r="F41" s="23"/>
      <c r="G41" s="24">
        <f>IF(F41&lt;=1,0,10)</f>
        <v>0</v>
      </c>
      <c r="H41" s="40"/>
      <c r="I41" s="32"/>
      <c r="J41" s="26">
        <v>145</v>
      </c>
      <c r="K41" s="27">
        <f>IF(J41&lt;=1,0,10)</f>
        <v>10</v>
      </c>
      <c r="L41" s="39">
        <v>8</v>
      </c>
      <c r="M41" s="25">
        <v>52</v>
      </c>
      <c r="N41" s="29"/>
      <c r="O41" s="30">
        <f>IF(N41&lt;=1,0,10)</f>
        <v>0</v>
      </c>
      <c r="P41" s="39"/>
      <c r="Q41" s="32"/>
      <c r="R41" s="29"/>
      <c r="S41" s="27">
        <f>IF(R41&lt;=1,0,10)</f>
        <v>0</v>
      </c>
      <c r="T41" s="40"/>
      <c r="U41" s="32"/>
      <c r="V41" s="29"/>
      <c r="W41" s="33">
        <f>IF(V41&lt;=1,0,10)</f>
        <v>0</v>
      </c>
      <c r="X41" s="41"/>
      <c r="Y41" s="32"/>
      <c r="Z41" s="35">
        <f>F41+G41+H41+J41+K41+L41+N41+O41+P41+R41+S41+T41+V41+W41+X41</f>
        <v>163</v>
      </c>
    </row>
    <row r="42" spans="1:26" x14ac:dyDescent="0.25">
      <c r="A42" s="18">
        <v>35</v>
      </c>
      <c r="B42" s="52" t="s">
        <v>60</v>
      </c>
      <c r="C42" s="20">
        <f>VLOOKUP(D42,'[1]Tabelen Masters'!C$4:D73,2,FALSE)</f>
        <v>1.65</v>
      </c>
      <c r="D42" s="32">
        <v>42</v>
      </c>
      <c r="E42" s="37">
        <f>D42/25</f>
        <v>1.68</v>
      </c>
      <c r="F42" s="23">
        <v>73</v>
      </c>
      <c r="G42" s="24">
        <f>IF(F42&lt;=1,0,10)</f>
        <v>10</v>
      </c>
      <c r="H42" s="40"/>
      <c r="I42" s="56">
        <v>42</v>
      </c>
      <c r="J42" s="26">
        <v>60</v>
      </c>
      <c r="K42" s="27">
        <f>IF(J42&lt;=1,0,10)</f>
        <v>10</v>
      </c>
      <c r="L42" s="40"/>
      <c r="M42" s="56">
        <v>42</v>
      </c>
      <c r="N42" s="29"/>
      <c r="O42" s="30">
        <f>IF(N42&lt;=1,0,10)</f>
        <v>0</v>
      </c>
      <c r="P42" s="40"/>
      <c r="Q42" s="32"/>
      <c r="R42" s="29"/>
      <c r="S42" s="27">
        <f>IF(R42&lt;=1,0,10)</f>
        <v>0</v>
      </c>
      <c r="T42" s="40"/>
      <c r="U42" s="32"/>
      <c r="V42" s="29"/>
      <c r="W42" s="33">
        <f>IF(V42&lt;=1,0,10)</f>
        <v>0</v>
      </c>
      <c r="X42" s="41"/>
      <c r="Y42" s="32"/>
      <c r="Z42" s="35">
        <f>F42+G42+H42+J42+K42+L42+N42+O42+P42+R42+S42+T42+V42+W42+X42</f>
        <v>153</v>
      </c>
    </row>
    <row r="43" spans="1:26" x14ac:dyDescent="0.25">
      <c r="A43" s="18">
        <v>36</v>
      </c>
      <c r="B43" s="36" t="s">
        <v>61</v>
      </c>
      <c r="C43" s="20">
        <f>VLOOKUP(D43,'[1]Tabelen Masters'!C$4:D181,2,FALSE)</f>
        <v>2.62</v>
      </c>
      <c r="D43" s="32">
        <v>60</v>
      </c>
      <c r="E43" s="37">
        <f>D43/25</f>
        <v>2.4</v>
      </c>
      <c r="F43" s="23"/>
      <c r="G43" s="24">
        <f>IF(F43&lt;=1,0,10)</f>
        <v>0</v>
      </c>
      <c r="H43" s="32"/>
      <c r="I43" s="32"/>
      <c r="J43" s="57">
        <v>109</v>
      </c>
      <c r="K43" s="27">
        <f>IF(J43&lt;=1,0,10)</f>
        <v>10</v>
      </c>
      <c r="L43" s="39">
        <v>24</v>
      </c>
      <c r="M43" s="32"/>
      <c r="N43" s="29"/>
      <c r="O43" s="30">
        <f>IF(N43&lt;=1,0,10)</f>
        <v>0</v>
      </c>
      <c r="P43" s="39"/>
      <c r="Q43" s="32"/>
      <c r="R43" s="29"/>
      <c r="S43" s="27">
        <f>IF(R43&lt;=1,0,10)</f>
        <v>0</v>
      </c>
      <c r="T43" s="40"/>
      <c r="U43" s="32"/>
      <c r="V43" s="29"/>
      <c r="W43" s="33">
        <f>IF(V43&lt;=1,0,10)</f>
        <v>0</v>
      </c>
      <c r="X43" s="41"/>
      <c r="Y43" s="32"/>
      <c r="Z43" s="35">
        <f>F43+G43+H43+J43+K43+L43+N43+O43+P43+R43+S43+T43+V43+W43+X43</f>
        <v>143</v>
      </c>
    </row>
    <row r="44" spans="1:26" x14ac:dyDescent="0.25">
      <c r="A44" s="18">
        <v>37</v>
      </c>
      <c r="B44" s="36" t="s">
        <v>62</v>
      </c>
      <c r="C44" s="20">
        <f>VLOOKUP(D44,'[1]Tabelen Masters'!C$4:D108,2,FALSE)</f>
        <v>1.85</v>
      </c>
      <c r="D44" s="21">
        <v>47</v>
      </c>
      <c r="E44" s="37">
        <f>D44/25</f>
        <v>1.88</v>
      </c>
      <c r="F44" s="23">
        <v>58</v>
      </c>
      <c r="G44" s="24">
        <f>IF(F44&lt;=1,0,10)</f>
        <v>10</v>
      </c>
      <c r="H44" s="32"/>
      <c r="I44" s="25">
        <v>42</v>
      </c>
      <c r="J44" s="57">
        <v>64</v>
      </c>
      <c r="K44" s="27">
        <f>IF(J44&lt;=1,0,10)</f>
        <v>10</v>
      </c>
      <c r="L44" s="40"/>
      <c r="M44" s="58">
        <v>42</v>
      </c>
      <c r="N44" s="29"/>
      <c r="O44" s="30">
        <f>IF(N44&lt;=1,0,10)</f>
        <v>0</v>
      </c>
      <c r="P44" s="40"/>
      <c r="Q44" s="32"/>
      <c r="R44" s="29"/>
      <c r="S44" s="27">
        <f>IF(R44&lt;=1,0,10)</f>
        <v>0</v>
      </c>
      <c r="T44" s="40"/>
      <c r="U44" s="32"/>
      <c r="V44" s="29"/>
      <c r="W44" s="33">
        <f>IF(V44&lt;=1,0,10)</f>
        <v>0</v>
      </c>
      <c r="X44" s="41"/>
      <c r="Y44" s="32"/>
      <c r="Z44" s="35">
        <f>F44+G44+H44+J44+K44+L44+N44+O44+P44+R44+S44+T44+V44+W44+X44</f>
        <v>142</v>
      </c>
    </row>
    <row r="45" spans="1:26" x14ac:dyDescent="0.25">
      <c r="A45" s="18">
        <v>38</v>
      </c>
      <c r="B45" s="36" t="s">
        <v>63</v>
      </c>
      <c r="C45" s="20">
        <f>VLOOKUP(D45,'[1]Tabelen Masters'!C$4:D143,2,FALSE)</f>
        <v>1.75</v>
      </c>
      <c r="D45" s="32">
        <v>45</v>
      </c>
      <c r="E45" s="37">
        <f>D45/25</f>
        <v>1.8</v>
      </c>
      <c r="F45" s="23">
        <v>100</v>
      </c>
      <c r="G45" s="24">
        <f>IF(F45&lt;=1,0,10)</f>
        <v>10</v>
      </c>
      <c r="H45" s="40">
        <v>20</v>
      </c>
      <c r="I45" s="32"/>
      <c r="J45" s="26"/>
      <c r="K45" s="27">
        <f>IF(J45&lt;=1,0,10)</f>
        <v>0</v>
      </c>
      <c r="L45" s="39"/>
      <c r="M45" s="32"/>
      <c r="N45" s="29"/>
      <c r="O45" s="30">
        <f>IF(N45&lt;=1,0,10)</f>
        <v>0</v>
      </c>
      <c r="P45" s="39"/>
      <c r="Q45" s="32"/>
      <c r="R45" s="29"/>
      <c r="S45" s="27">
        <f>IF(R45&lt;=1,0,10)</f>
        <v>0</v>
      </c>
      <c r="T45" s="40"/>
      <c r="U45" s="32"/>
      <c r="V45" s="29"/>
      <c r="W45" s="33">
        <f>IF(V45&lt;=1,0,10)</f>
        <v>0</v>
      </c>
      <c r="X45" s="41"/>
      <c r="Y45" s="32"/>
      <c r="Z45" s="35">
        <f>F45+G45+H45+J45+K45+L45+N45+O45+P45+R45+S45+T45+V45+W45+X45</f>
        <v>130</v>
      </c>
    </row>
    <row r="46" spans="1:26" x14ac:dyDescent="0.25">
      <c r="A46" s="18">
        <v>39</v>
      </c>
      <c r="B46" s="36" t="s">
        <v>64</v>
      </c>
      <c r="C46" s="20">
        <f>VLOOKUP(D46,'[1]Tabelen Masters'!C$4:D201,2,FALSE)</f>
        <v>3.12</v>
      </c>
      <c r="D46" s="21">
        <v>68</v>
      </c>
      <c r="E46" s="37">
        <f>D46/25</f>
        <v>2.72</v>
      </c>
      <c r="F46" s="23"/>
      <c r="G46" s="24">
        <f>IF(F46&lt;=1,0,10)</f>
        <v>0</v>
      </c>
      <c r="H46" s="40"/>
      <c r="I46" s="48"/>
      <c r="J46" s="26">
        <v>108</v>
      </c>
      <c r="K46" s="27">
        <f>IF(J46&lt;=1,0,10)</f>
        <v>10</v>
      </c>
      <c r="L46" s="40"/>
      <c r="M46" s="48"/>
      <c r="N46" s="29"/>
      <c r="O46" s="30">
        <f>IF(N46&lt;=1,0,10)</f>
        <v>0</v>
      </c>
      <c r="P46" s="40"/>
      <c r="Q46" s="32"/>
      <c r="R46" s="29"/>
      <c r="S46" s="27">
        <f>IF(R46&lt;=1,0,10)</f>
        <v>0</v>
      </c>
      <c r="T46" s="40"/>
      <c r="U46" s="32"/>
      <c r="V46" s="29"/>
      <c r="W46" s="33">
        <f>IF(V46&lt;=1,0,10)</f>
        <v>0</v>
      </c>
      <c r="X46" s="41"/>
      <c r="Y46" s="32"/>
      <c r="Z46" s="35">
        <f>F46+G46+H46+J46+K46+L46+N46+O46+P46+R46+S46+T46+V46+W46+X46</f>
        <v>118</v>
      </c>
    </row>
    <row r="47" spans="1:26" x14ac:dyDescent="0.25">
      <c r="A47" s="18">
        <v>40</v>
      </c>
      <c r="B47" s="36" t="s">
        <v>65</v>
      </c>
      <c r="C47" s="20">
        <f>VLOOKUP(D47,'[1]Tabelen Masters'!C$4:D67,2,FALSE)</f>
        <v>2.12</v>
      </c>
      <c r="D47" s="21">
        <v>52</v>
      </c>
      <c r="E47" s="37">
        <f>D47/25</f>
        <v>2.08</v>
      </c>
      <c r="F47" s="23"/>
      <c r="G47" s="24">
        <f>IF(F47&lt;=1,0,10)</f>
        <v>0</v>
      </c>
      <c r="H47" s="40"/>
      <c r="I47" s="32"/>
      <c r="J47" s="26">
        <v>106</v>
      </c>
      <c r="K47" s="27">
        <f>IF(J47&lt;=1,0,10)</f>
        <v>10</v>
      </c>
      <c r="L47" s="39"/>
      <c r="M47" s="32"/>
      <c r="N47" s="29"/>
      <c r="O47" s="30">
        <f>IF(N47&lt;=1,0,10)</f>
        <v>0</v>
      </c>
      <c r="P47" s="39"/>
      <c r="Q47" s="32"/>
      <c r="R47" s="29"/>
      <c r="S47" s="27">
        <f>IF(R47&lt;=1,0,10)</f>
        <v>0</v>
      </c>
      <c r="T47" s="40"/>
      <c r="U47" s="32"/>
      <c r="V47" s="29"/>
      <c r="W47" s="33">
        <f>IF(V47&lt;=1,0,10)</f>
        <v>0</v>
      </c>
      <c r="X47" s="41"/>
      <c r="Y47" s="32"/>
      <c r="Z47" s="35">
        <f>F47+G47+H47+J47+K47+L47+N47+O47+P47+R47+S47+T47+V47+W47+X47</f>
        <v>116</v>
      </c>
    </row>
    <row r="48" spans="1:26" x14ac:dyDescent="0.25">
      <c r="A48" s="18">
        <v>41</v>
      </c>
      <c r="B48" s="36" t="s">
        <v>66</v>
      </c>
      <c r="C48" s="20">
        <f>VLOOKUP(D48,'[1]Tabelen Masters'!C$4:D176,2,FALSE)</f>
        <v>1.95</v>
      </c>
      <c r="D48" s="32">
        <v>50</v>
      </c>
      <c r="E48" s="37">
        <f>D48/25</f>
        <v>2</v>
      </c>
      <c r="F48" s="23">
        <v>102</v>
      </c>
      <c r="G48" s="24">
        <f>IF(F48&lt;=1,0,10)</f>
        <v>10</v>
      </c>
      <c r="H48" s="40"/>
      <c r="I48" s="21"/>
      <c r="J48" s="26"/>
      <c r="K48" s="27">
        <f>IF(J48&lt;=1,0,10)</f>
        <v>0</v>
      </c>
      <c r="L48" s="40"/>
      <c r="M48" s="21"/>
      <c r="N48" s="51"/>
      <c r="O48" s="30">
        <f>IF(N48&lt;=1,0,10)</f>
        <v>0</v>
      </c>
      <c r="P48" s="40"/>
      <c r="Q48" s="32"/>
      <c r="R48" s="51"/>
      <c r="S48" s="27">
        <f>IF(R48&lt;=1,0,10)</f>
        <v>0</v>
      </c>
      <c r="T48" s="40"/>
      <c r="U48" s="32"/>
      <c r="V48" s="29"/>
      <c r="W48" s="33">
        <f>IF(V48&lt;=1,0,10)</f>
        <v>0</v>
      </c>
      <c r="X48" s="41"/>
      <c r="Y48" s="32"/>
      <c r="Z48" s="35">
        <f>F48+G48+H48+J48+K48+L48+N48+O48+P48+R48+S48+T48+V48+W48+X48</f>
        <v>112</v>
      </c>
    </row>
    <row r="49" spans="1:26" x14ac:dyDescent="0.25">
      <c r="A49" s="18">
        <v>42</v>
      </c>
      <c r="B49" s="43" t="s">
        <v>67</v>
      </c>
      <c r="C49" s="20">
        <f>VLOOKUP(D49,'[1]Tabelen Masters'!C$4:D174,2,FALSE)</f>
        <v>2.87</v>
      </c>
      <c r="D49" s="32">
        <v>64</v>
      </c>
      <c r="E49" s="37">
        <f>D49/25</f>
        <v>2.56</v>
      </c>
      <c r="F49" s="23">
        <v>100</v>
      </c>
      <c r="G49" s="24">
        <f>IF(F49&lt;=1,0,10)</f>
        <v>10</v>
      </c>
      <c r="H49" s="59"/>
      <c r="I49" s="32"/>
      <c r="J49" s="26"/>
      <c r="K49" s="27">
        <f>IF(J49&lt;=1,0,10)</f>
        <v>0</v>
      </c>
      <c r="L49" s="39"/>
      <c r="M49" s="32"/>
      <c r="N49" s="29"/>
      <c r="O49" s="30">
        <f>IF(N49&lt;=1,0,10)</f>
        <v>0</v>
      </c>
      <c r="P49" s="39"/>
      <c r="Q49" s="32"/>
      <c r="R49" s="29"/>
      <c r="S49" s="27">
        <f>IF(R49&lt;=1,0,10)</f>
        <v>0</v>
      </c>
      <c r="T49" s="40"/>
      <c r="U49" s="32"/>
      <c r="V49" s="29"/>
      <c r="W49" s="33">
        <f>IF(V49&lt;=1,0,10)</f>
        <v>0</v>
      </c>
      <c r="X49" s="41"/>
      <c r="Y49" s="32"/>
      <c r="Z49" s="35">
        <f>F49+G49+H49+J49+K49+L49+N49+O49+P49+R49+S49+T49+V49+W49+X49</f>
        <v>110</v>
      </c>
    </row>
    <row r="50" spans="1:26" x14ac:dyDescent="0.25">
      <c r="A50" s="18">
        <v>43</v>
      </c>
      <c r="B50" s="43" t="s">
        <v>68</v>
      </c>
      <c r="C50" s="20">
        <f>VLOOKUP(D50,'[1]Tabelen Masters'!C$4:D207,2,FALSE)</f>
        <v>1.75</v>
      </c>
      <c r="D50" s="21">
        <v>45</v>
      </c>
      <c r="E50" s="37">
        <f>D50/25</f>
        <v>1.8</v>
      </c>
      <c r="F50" s="23">
        <v>81</v>
      </c>
      <c r="G50" s="24">
        <f>IF(F50&lt;=1,0,10)</f>
        <v>10</v>
      </c>
      <c r="H50" s="40"/>
      <c r="I50" s="32"/>
      <c r="J50" s="26"/>
      <c r="K50" s="27">
        <f>IF(J50&lt;=1,0,10)</f>
        <v>0</v>
      </c>
      <c r="L50" s="40"/>
      <c r="M50" s="32"/>
      <c r="N50" s="51"/>
      <c r="O50" s="30">
        <f>IF(N50&lt;=1,0,10)</f>
        <v>0</v>
      </c>
      <c r="P50" s="40"/>
      <c r="Q50" s="32"/>
      <c r="R50" s="51"/>
      <c r="S50" s="27">
        <f>IF(R50&lt;=1,0,10)</f>
        <v>0</v>
      </c>
      <c r="T50" s="40"/>
      <c r="U50" s="32"/>
      <c r="V50" s="29"/>
      <c r="W50" s="33">
        <f>IF(V50&lt;=1,0,10)</f>
        <v>0</v>
      </c>
      <c r="X50" s="41"/>
      <c r="Y50" s="32"/>
      <c r="Z50" s="35">
        <f>F50+G50+H50+J50+K50+L50+N50+O50+P50+R50+S50+T50+V50+W50+X50</f>
        <v>91</v>
      </c>
    </row>
    <row r="51" spans="1:26" x14ac:dyDescent="0.25">
      <c r="A51" s="18">
        <v>44</v>
      </c>
      <c r="B51" s="50" t="s">
        <v>69</v>
      </c>
      <c r="C51" s="20">
        <f>VLOOKUP(D51,'[1]Tabelen Masters'!C$4:D208,2,FALSE)</f>
        <v>1.75</v>
      </c>
      <c r="D51" s="21">
        <v>45</v>
      </c>
      <c r="E51" s="37">
        <f>D51/25</f>
        <v>1.8</v>
      </c>
      <c r="F51" s="23">
        <v>81</v>
      </c>
      <c r="G51" s="24">
        <f>IF(F51&lt;=1,0,10)</f>
        <v>10</v>
      </c>
      <c r="H51" s="40"/>
      <c r="I51" s="32"/>
      <c r="J51" s="26"/>
      <c r="K51" s="27">
        <f>IF(J51&lt;=1,0,10)</f>
        <v>0</v>
      </c>
      <c r="L51" s="60"/>
      <c r="M51" s="32"/>
      <c r="N51" s="51"/>
      <c r="O51" s="30">
        <f>IF(N51&lt;=1,0,10)</f>
        <v>0</v>
      </c>
      <c r="P51" s="39"/>
      <c r="Q51" s="32"/>
      <c r="R51" s="51"/>
      <c r="S51" s="27">
        <f>IF(R51&lt;=1,0,10)</f>
        <v>0</v>
      </c>
      <c r="T51" s="40"/>
      <c r="U51" s="32"/>
      <c r="V51" s="29"/>
      <c r="W51" s="33">
        <f>IF(V51&lt;=1,0,10)</f>
        <v>0</v>
      </c>
      <c r="X51" s="41"/>
      <c r="Y51" s="32"/>
      <c r="Z51" s="35">
        <f>F51+G51+H51+J51+K51+L51+N51+O51+P51+R51+S51+T51+V51+W51+X51</f>
        <v>91</v>
      </c>
    </row>
    <row r="52" spans="1:26" x14ac:dyDescent="0.25">
      <c r="A52" s="18">
        <v>45</v>
      </c>
      <c r="B52" s="36" t="s">
        <v>70</v>
      </c>
      <c r="C52" s="20">
        <f>VLOOKUP(D52,'[1]Tabelen Masters'!C$4:D138,2,FALSE)</f>
        <v>3.12</v>
      </c>
      <c r="D52" s="32">
        <v>68</v>
      </c>
      <c r="E52" s="37">
        <f>D52/25</f>
        <v>2.72</v>
      </c>
      <c r="F52" s="23"/>
      <c r="G52" s="24">
        <f>IF(F52&lt;=1,0,10)</f>
        <v>0</v>
      </c>
      <c r="H52" s="40"/>
      <c r="I52" s="32"/>
      <c r="J52" s="26">
        <v>71</v>
      </c>
      <c r="K52" s="27">
        <f>IF(J52&lt;=1,0,10)</f>
        <v>10</v>
      </c>
      <c r="L52" s="32"/>
      <c r="M52" s="25">
        <v>64</v>
      </c>
      <c r="N52" s="29"/>
      <c r="O52" s="30">
        <f>IF(N52&lt;=1,0,10)</f>
        <v>0</v>
      </c>
      <c r="P52" s="40"/>
      <c r="Q52" s="32"/>
      <c r="R52" s="29"/>
      <c r="S52" s="27">
        <f>IF(R52&lt;=1,0,10)</f>
        <v>0</v>
      </c>
      <c r="T52" s="40"/>
      <c r="U52" s="32"/>
      <c r="V52" s="29"/>
      <c r="W52" s="33">
        <f>IF(V52&lt;=1,0,10)</f>
        <v>0</v>
      </c>
      <c r="X52" s="41"/>
      <c r="Y52" s="32"/>
      <c r="Z52" s="35">
        <f>F52+G52+H52+J52+K52+L52+N52+O52+P52+R52+S52+T52+V52+W52+X52</f>
        <v>81</v>
      </c>
    </row>
    <row r="53" spans="1:26" x14ac:dyDescent="0.25">
      <c r="A53" s="18">
        <v>46</v>
      </c>
      <c r="B53" s="61" t="s">
        <v>71</v>
      </c>
      <c r="C53" s="20">
        <f>VLOOKUP(D53,'[1]Tabelen Masters'!C$4:D114,2,FALSE)</f>
        <v>3.12</v>
      </c>
      <c r="D53" s="32">
        <v>68</v>
      </c>
      <c r="E53" s="37">
        <f>D53/25</f>
        <v>2.72</v>
      </c>
      <c r="F53" s="23">
        <v>61</v>
      </c>
      <c r="G53" s="24">
        <f>IF(F53&lt;=1,0,10)</f>
        <v>10</v>
      </c>
      <c r="H53" s="40"/>
      <c r="I53" s="25">
        <v>64</v>
      </c>
      <c r="J53" s="26"/>
      <c r="K53" s="27">
        <f>IF(J53&lt;=1,0,10)</f>
        <v>0</v>
      </c>
      <c r="L53" s="60"/>
      <c r="M53" s="32"/>
      <c r="N53" s="29"/>
      <c r="O53" s="30">
        <f>IF(N53&lt;=1,0,10)</f>
        <v>0</v>
      </c>
      <c r="P53" s="39"/>
      <c r="Q53" s="32"/>
      <c r="R53" s="29"/>
      <c r="S53" s="27">
        <f>IF(R53&lt;=1,0,10)</f>
        <v>0</v>
      </c>
      <c r="T53" s="40"/>
      <c r="U53" s="32"/>
      <c r="V53" s="29"/>
      <c r="W53" s="33">
        <f>IF(V53&lt;=1,0,10)</f>
        <v>0</v>
      </c>
      <c r="X53" s="41"/>
      <c r="Y53" s="32"/>
      <c r="Z53" s="35">
        <f>F53+G53+H53+J53+K53+L53+N53+O53+P53+R53+S53+T53+V53+W53+X53</f>
        <v>71</v>
      </c>
    </row>
    <row r="54" spans="1:26" x14ac:dyDescent="0.25">
      <c r="A54" s="18">
        <v>47</v>
      </c>
      <c r="B54" s="54" t="s">
        <v>72</v>
      </c>
      <c r="C54" s="20">
        <f>VLOOKUP(D54,'[1]Tabelen Masters'!C$4:D210,2,FALSE)</f>
        <v>1.65</v>
      </c>
      <c r="D54" s="21">
        <v>42</v>
      </c>
      <c r="E54" s="37">
        <f>D54/25</f>
        <v>1.68</v>
      </c>
      <c r="F54" s="23"/>
      <c r="G54" s="24">
        <f>IF(F54&lt;=1,0,10)</f>
        <v>0</v>
      </c>
      <c r="H54" s="40"/>
      <c r="I54" s="32"/>
      <c r="J54" s="26">
        <v>57</v>
      </c>
      <c r="K54" s="27">
        <f>IF(J54&lt;=1,0,10)</f>
        <v>10</v>
      </c>
      <c r="L54" s="32"/>
      <c r="M54" s="58">
        <v>42</v>
      </c>
      <c r="N54" s="51"/>
      <c r="O54" s="30">
        <f>IF(N54&lt;=1,0,10)</f>
        <v>0</v>
      </c>
      <c r="P54" s="40"/>
      <c r="Q54" s="32"/>
      <c r="R54" s="51"/>
      <c r="S54" s="27">
        <f>IF(R54&lt;=1,0,10)</f>
        <v>0</v>
      </c>
      <c r="T54" s="40"/>
      <c r="U54" s="32"/>
      <c r="V54" s="29"/>
      <c r="W54" s="33">
        <f>IF(V54&lt;=1,0,10)</f>
        <v>0</v>
      </c>
      <c r="X54" s="41"/>
      <c r="Y54" s="32"/>
      <c r="Z54" s="35">
        <f>F54+G54+H54+J54+K54+L54+N54+O54+P54+R54+S54+T54+V54+W54+X54</f>
        <v>67</v>
      </c>
    </row>
    <row r="55" spans="1:26" x14ac:dyDescent="0.25">
      <c r="A55" s="18">
        <v>48</v>
      </c>
      <c r="B55" s="36" t="s">
        <v>73</v>
      </c>
      <c r="C55" s="20">
        <f>VLOOKUP(D55,'[1]Tabelen Masters'!C$4:D51,2,FALSE)</f>
        <v>1.85</v>
      </c>
      <c r="D55" s="21">
        <v>47</v>
      </c>
      <c r="E55" s="37">
        <f>D55/25</f>
        <v>1.88</v>
      </c>
      <c r="F55" s="23"/>
      <c r="G55" s="24">
        <f>IF(F55&lt;=1,0,10)</f>
        <v>0</v>
      </c>
      <c r="H55" s="40"/>
      <c r="I55" s="48"/>
      <c r="J55" s="26">
        <v>56</v>
      </c>
      <c r="K55" s="27">
        <f>IF(J55&lt;=1,0,10)</f>
        <v>10</v>
      </c>
      <c r="L55" s="60"/>
      <c r="M55" s="49">
        <v>42</v>
      </c>
      <c r="N55" s="29"/>
      <c r="O55" s="30">
        <f>IF(N55&lt;=1,0,10)</f>
        <v>0</v>
      </c>
      <c r="P55" s="39"/>
      <c r="Q55" s="32"/>
      <c r="R55" s="29"/>
      <c r="S55" s="27">
        <f>IF(R55&lt;=1,0,10)</f>
        <v>0</v>
      </c>
      <c r="T55" s="40"/>
      <c r="U55" s="32"/>
      <c r="V55" s="29"/>
      <c r="W55" s="33">
        <f>IF(V55&lt;=1,0,10)</f>
        <v>0</v>
      </c>
      <c r="X55" s="41"/>
      <c r="Y55" s="32"/>
      <c r="Z55" s="35">
        <f>F55+G55+H55+J55+K55+L55+N55+O55+P55+R55+S55+T55+V55+W55+X55</f>
        <v>66</v>
      </c>
    </row>
  </sheetData>
  <mergeCells count="31">
    <mergeCell ref="W2:W7"/>
    <mergeCell ref="X2:X7"/>
    <mergeCell ref="Y2:Y7"/>
    <mergeCell ref="Z2:Z7"/>
    <mergeCell ref="A3:B3"/>
    <mergeCell ref="A4:B4"/>
    <mergeCell ref="A5:B5"/>
    <mergeCell ref="A6:B6"/>
    <mergeCell ref="A7:B7"/>
    <mergeCell ref="Q2:Q7"/>
    <mergeCell ref="R2:R7"/>
    <mergeCell ref="S2:S7"/>
    <mergeCell ref="T2:T7"/>
    <mergeCell ref="U2:U7"/>
    <mergeCell ref="V2:V7"/>
    <mergeCell ref="K2:K7"/>
    <mergeCell ref="L2:L7"/>
    <mergeCell ref="M2:M7"/>
    <mergeCell ref="N2:N7"/>
    <mergeCell ref="O2:O7"/>
    <mergeCell ref="P2:P7"/>
    <mergeCell ref="A1:Z1"/>
    <mergeCell ref="A2:B2"/>
    <mergeCell ref="C2:C7"/>
    <mergeCell ref="D2:D7"/>
    <mergeCell ref="E2:E7"/>
    <mergeCell ref="F2:F7"/>
    <mergeCell ref="G2:G7"/>
    <mergeCell ref="H2:H7"/>
    <mergeCell ref="I2:I7"/>
    <mergeCell ref="J2:J7"/>
  </mergeCells>
  <conditionalFormatting sqref="N8:N55 R8:R55 V8:V55">
    <cfRule type="cellIs" dxfId="5" priority="5" operator="greaterThan">
      <formula>119</formula>
    </cfRule>
    <cfRule type="cellIs" dxfId="4" priority="6" operator="between">
      <formula>1</formula>
      <formula>79</formula>
    </cfRule>
  </conditionalFormatting>
  <conditionalFormatting sqref="F8:F55 J8:J55">
    <cfRule type="cellIs" dxfId="3" priority="4" operator="greaterThan">
      <formula>119</formula>
    </cfRule>
  </conditionalFormatting>
  <conditionalFormatting sqref="F2 F8:F55 J8:J55">
    <cfRule type="cellIs" dxfId="2" priority="2" operator="equal">
      <formula>0</formula>
    </cfRule>
    <cfRule type="cellIs" dxfId="1" priority="3" operator="lessThan">
      <formula>80</formula>
    </cfRule>
  </conditionalFormatting>
  <conditionalFormatting sqref="B2:B55">
    <cfRule type="duplicateValues" dxfId="0" priority="1"/>
  </conditionalFormatting>
  <pageMargins left="0.7" right="0.7" top="0.75" bottom="0.75" header="0.3" footer="0.3"/>
  <pageSetup paperSize="9" scale="8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2025-04-30T07:03:08Z</dcterms:created>
  <dcterms:modified xsi:type="dcterms:W3CDTF">2025-04-30T07:05:09Z</dcterms:modified>
</cp:coreProperties>
</file>