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Old inn Woldendorp/"/>
    </mc:Choice>
  </mc:AlternateContent>
  <xr:revisionPtr revIDLastSave="0" documentId="8_{F329B7F3-0442-49BA-815A-B8274F598377}" xr6:coauthVersionLast="45" xr6:coauthVersionMax="45" xr10:uidLastSave="{00000000-0000-0000-0000-000000000000}"/>
  <bookViews>
    <workbookView xWindow="-120" yWindow="-120" windowWidth="21840" windowHeight="13140" xr2:uid="{ABAF495B-15ED-441C-823F-4F778671CB8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P9" i="1"/>
  <c r="Q9" i="1" s="1"/>
  <c r="N9" i="1"/>
  <c r="O9" i="1" s="1"/>
  <c r="M9" i="1"/>
  <c r="J9" i="1"/>
  <c r="G9" i="1"/>
  <c r="E9" i="1"/>
  <c r="P8" i="1"/>
  <c r="Q8" i="1" s="1"/>
  <c r="N8" i="1"/>
  <c r="O8" i="1" s="1"/>
  <c r="M8" i="1"/>
  <c r="J8" i="1"/>
  <c r="G8" i="1"/>
  <c r="E8" i="1"/>
  <c r="P7" i="1"/>
  <c r="Q7" i="1" s="1"/>
  <c r="N7" i="1"/>
  <c r="O7" i="1" s="1"/>
  <c r="M7" i="1"/>
  <c r="J7" i="1"/>
  <c r="G7" i="1"/>
  <c r="E7" i="1"/>
  <c r="P6" i="1"/>
  <c r="Q6" i="1" s="1"/>
  <c r="N6" i="1"/>
  <c r="O6" i="1" s="1"/>
  <c r="M6" i="1"/>
  <c r="J6" i="1"/>
  <c r="G6" i="1"/>
  <c r="E6" i="1"/>
  <c r="P5" i="1"/>
  <c r="Q5" i="1" s="1"/>
  <c r="N5" i="1"/>
  <c r="O5" i="1" s="1"/>
  <c r="M5" i="1"/>
  <c r="J5" i="1"/>
  <c r="G5" i="1"/>
  <c r="E5" i="1"/>
  <c r="P4" i="1"/>
  <c r="Q4" i="1" s="1"/>
  <c r="N4" i="1"/>
  <c r="O4" i="1" s="1"/>
  <c r="M4" i="1"/>
  <c r="J4" i="1"/>
  <c r="G4" i="1"/>
  <c r="E4" i="1"/>
  <c r="P3" i="1"/>
  <c r="Q3" i="1" s="1"/>
  <c r="N3" i="1"/>
  <c r="O3" i="1" s="1"/>
  <c r="M3" i="1"/>
  <c r="J3" i="1"/>
  <c r="G3" i="1"/>
  <c r="E3" i="1"/>
  <c r="P2" i="1"/>
  <c r="Q2" i="1" s="1"/>
  <c r="N2" i="1"/>
  <c r="O2" i="1" s="1"/>
  <c r="M2" i="1"/>
  <c r="J2" i="1"/>
  <c r="G2" i="1"/>
  <c r="E2" i="1"/>
</calcChain>
</file>

<file path=xl/sharedStrings.xml><?xml version="1.0" encoding="utf-8"?>
<sst xmlns="http://schemas.openxmlformats.org/spreadsheetml/2006/main" count="82" uniqueCount="49">
  <si>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</si>
  <si>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</si>
  <si>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</si>
  <si>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</si>
  <si>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</si>
  <si>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</si>
  <si>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</si>
  <si>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</si>
  <si>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</si>
  <si>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</si>
  <si>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</si>
  <si>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</si>
  <si>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</si>
  <si>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</si>
  <si>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</si>
  <si>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</si>
  <si>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Andries Meindertsma</t>
  </si>
  <si>
    <t>A</t>
  </si>
  <si>
    <t>Ronald Bakker</t>
  </si>
  <si>
    <t>f</t>
  </si>
  <si>
    <t>Max Veenhuis</t>
  </si>
  <si>
    <t>Tom Been</t>
  </si>
  <si>
    <t>Henk Mast</t>
  </si>
  <si>
    <t>Tjaard Schaub</t>
  </si>
  <si>
    <t>Lucas Bronsema</t>
  </si>
  <si>
    <t>Johnny Geertsema</t>
  </si>
  <si>
    <t>Willie Siemens</t>
  </si>
  <si>
    <t>Wolter Eling</t>
  </si>
  <si>
    <t>Erik Kroeze</t>
  </si>
  <si>
    <t>Jacob Bosma</t>
  </si>
  <si>
    <t>Geerd Rijks</t>
  </si>
  <si>
    <t>Reinier van der Kooi</t>
  </si>
  <si>
    <t>Hielko Blaauw</t>
  </si>
  <si>
    <t>Harm Wending</t>
  </si>
  <si>
    <t>Boele Boelens</t>
  </si>
  <si>
    <t>Henk Bos</t>
  </si>
  <si>
    <t>Ronald Elings</t>
  </si>
  <si>
    <t>Harrie Ploeger</t>
  </si>
  <si>
    <t>Kasper Sturre</t>
  </si>
  <si>
    <t>Hilbrand Balk</t>
  </si>
  <si>
    <t>Derkjan van de Laan</t>
  </si>
  <si>
    <t>Henk Matthijssen</t>
  </si>
  <si>
    <t>Geerd Grevink</t>
  </si>
  <si>
    <t>Tjerk Hofman</t>
  </si>
  <si>
    <t>Stienus Sluiter</t>
  </si>
  <si>
    <t>Fokko van Biessum</t>
  </si>
  <si>
    <t>PeterSterenborg</t>
  </si>
  <si>
    <t>Koos Blaauw</t>
  </si>
  <si>
    <t>Eppo Loer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</si>
</sst>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General"/>
    <numFmt numFmtId="165" formatCode="0.000"/>
    <numFmt numFmtId="166" formatCode="d/mmm;@"/>
    <numFmt numFmtId="167" formatCode="dd/mm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33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164" fontId="0" fillId="0" borderId="1" xfId="1" applyFont="1" applyBorder="1" applyAlignment="1" applyProtection="1">
      <alignment horizontal="center"/>
    </xf>
    <xf numFmtId="165" fontId="8" fillId="0" borderId="3" xfId="2" applyNumberFormat="1" applyFont="1" applyBorder="1" applyAlignment="1" applyProtection="1">
      <alignment horizontal="center"/>
    </xf>
    <xf numFmtId="164" fontId="0" fillId="3" borderId="1" xfId="1" applyFont="1" applyFill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center"/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16" fontId="6" fillId="0" borderId="3" xfId="0" applyNumberFormat="1" applyFont="1" applyBorder="1" applyAlignment="1" applyProtection="1">
      <alignment horizontal="center"/>
      <protection locked="0"/>
    </xf>
    <xf numFmtId="0" fontId="8" fillId="0" borderId="3" xfId="2" applyFont="1" applyBorder="1" applyProtection="1">
      <protection locked="0"/>
    </xf>
    <xf numFmtId="167" fontId="7" fillId="0" borderId="3" xfId="0" applyNumberFormat="1" applyFont="1" applyBorder="1" applyAlignment="1" applyProtection="1">
      <alignment horizontal="center"/>
      <protection locked="0"/>
    </xf>
  </cellXfs>
  <cellStyles count="3">
    <cellStyle name="Excel Built-in Normal" xfId="1" xr:uid="{F5273BCC-E64B-4818-8AB9-ECC08F2A8385}"/>
    <cellStyle name="Standaard" xfId="0" builtinId="0"/>
    <cellStyle name="Standaard 2" xfId="2" xr:uid="{65B96CE1-FA28-4708-BB6F-B5F2902AB296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888C-0623-49CF-A5E1-336404FB83CF}">
  <sheetPr>
    <pageSetUpPr fitToPage="1"/>
  </sheetPr>
  <dimension ref="A1:R32"/>
  <sheetViews>
    <sheetView tabSelected="1" workbookViewId="0">
      <selection activeCell="X2" sqref="X2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4.710937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4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>
        <v>44051</v>
      </c>
      <c r="C2" s="13" t="s">
        <v>16</v>
      </c>
      <c r="D2" s="14" t="s">
        <v>17</v>
      </c>
      <c r="E2" s="15" t="e">
        <f>VLOOKUP(F2,X$2:Y29,2)</f>
        <v>#N/A</v>
      </c>
      <c r="F2" s="16">
        <v>13</v>
      </c>
      <c r="G2" s="17">
        <f t="shared" ref="G2:G32" si="0">F2/30</f>
        <v>0.43333333333333335</v>
      </c>
      <c r="H2" s="18">
        <v>19</v>
      </c>
      <c r="I2" s="18">
        <v>5</v>
      </c>
      <c r="J2" s="19">
        <f t="shared" ref="J2:J32" si="1">H2/F2*100</f>
        <v>146.15384615384613</v>
      </c>
      <c r="K2" s="18">
        <v>26</v>
      </c>
      <c r="L2" s="18">
        <v>5</v>
      </c>
      <c r="M2" s="19">
        <f t="shared" ref="M2:M32" si="2">K2/F2*100</f>
        <v>200</v>
      </c>
      <c r="N2" s="20">
        <f t="shared" ref="N2:N32" si="3">H2+K2</f>
        <v>45</v>
      </c>
      <c r="O2" s="21">
        <f t="shared" ref="O2:O32" si="4">N2/60</f>
        <v>0.75</v>
      </c>
      <c r="P2" s="22">
        <f t="shared" ref="P2:P32" si="5">O2/G2*100</f>
        <v>173.07692307692307</v>
      </c>
      <c r="Q2" s="23">
        <f t="shared" ref="Q2:Q32" si="6">ROUNDDOWN(P2,0)</f>
        <v>173</v>
      </c>
      <c r="R2" s="24"/>
    </row>
    <row r="3" spans="1:18" x14ac:dyDescent="0.25">
      <c r="A3" s="11">
        <v>2</v>
      </c>
      <c r="B3" s="25">
        <v>44052</v>
      </c>
      <c r="C3" s="13" t="s">
        <v>18</v>
      </c>
      <c r="D3" s="14" t="s">
        <v>17</v>
      </c>
      <c r="E3" s="15" t="e">
        <f>VLOOKUP(F3,X$2:Y30,2)</f>
        <v>#N/A</v>
      </c>
      <c r="F3" s="16">
        <v>14</v>
      </c>
      <c r="G3" s="17">
        <f t="shared" si="0"/>
        <v>0.46666666666666667</v>
      </c>
      <c r="H3" s="18">
        <v>23</v>
      </c>
      <c r="I3" s="18">
        <v>4</v>
      </c>
      <c r="J3" s="19">
        <f t="shared" si="1"/>
        <v>164.28571428571428</v>
      </c>
      <c r="K3" s="18">
        <v>12</v>
      </c>
      <c r="L3" s="18">
        <v>2</v>
      </c>
      <c r="M3" s="19">
        <f t="shared" si="2"/>
        <v>85.714285714285708</v>
      </c>
      <c r="N3" s="20">
        <f t="shared" si="3"/>
        <v>35</v>
      </c>
      <c r="O3" s="21">
        <f t="shared" si="4"/>
        <v>0.58333333333333337</v>
      </c>
      <c r="P3" s="26">
        <f t="shared" si="5"/>
        <v>125</v>
      </c>
      <c r="Q3" s="23">
        <f t="shared" si="6"/>
        <v>125</v>
      </c>
      <c r="R3" s="24" t="s">
        <v>19</v>
      </c>
    </row>
    <row r="4" spans="1:18" x14ac:dyDescent="0.25">
      <c r="A4" s="11">
        <v>3</v>
      </c>
      <c r="B4" s="27">
        <v>14</v>
      </c>
      <c r="C4" s="13" t="s">
        <v>20</v>
      </c>
      <c r="D4" s="14" t="s">
        <v>17</v>
      </c>
      <c r="E4" s="15" t="e">
        <f>VLOOKUP(F4,X$2:Y31,2)</f>
        <v>#N/A</v>
      </c>
      <c r="F4" s="16">
        <v>16</v>
      </c>
      <c r="G4" s="17">
        <f t="shared" si="0"/>
        <v>0.53333333333333333</v>
      </c>
      <c r="H4" s="18">
        <v>20</v>
      </c>
      <c r="I4" s="18">
        <v>4</v>
      </c>
      <c r="J4" s="19">
        <f t="shared" si="1"/>
        <v>125</v>
      </c>
      <c r="K4" s="18">
        <v>18</v>
      </c>
      <c r="L4" s="18">
        <v>2</v>
      </c>
      <c r="M4" s="19">
        <f t="shared" si="2"/>
        <v>112.5</v>
      </c>
      <c r="N4" s="20">
        <f t="shared" si="3"/>
        <v>38</v>
      </c>
      <c r="O4" s="21">
        <f t="shared" si="4"/>
        <v>0.6333333333333333</v>
      </c>
      <c r="P4" s="26">
        <f t="shared" si="5"/>
        <v>118.75</v>
      </c>
      <c r="Q4" s="23">
        <f t="shared" si="6"/>
        <v>118</v>
      </c>
      <c r="R4" s="24"/>
    </row>
    <row r="5" spans="1:18" x14ac:dyDescent="0.25">
      <c r="A5" s="11">
        <v>4</v>
      </c>
      <c r="B5" s="28">
        <v>44026</v>
      </c>
      <c r="C5" s="13" t="s">
        <v>21</v>
      </c>
      <c r="D5" s="14" t="s">
        <v>17</v>
      </c>
      <c r="E5" s="15" t="e">
        <f>VLOOKUP(F5,X$2:Y32,2)</f>
        <v>#N/A</v>
      </c>
      <c r="F5" s="16">
        <v>13</v>
      </c>
      <c r="G5" s="17">
        <f t="shared" si="0"/>
        <v>0.43333333333333335</v>
      </c>
      <c r="H5" s="18">
        <v>17</v>
      </c>
      <c r="I5" s="18">
        <v>3</v>
      </c>
      <c r="J5" s="19">
        <f t="shared" si="1"/>
        <v>130.76923076923077</v>
      </c>
      <c r="K5" s="18">
        <v>13</v>
      </c>
      <c r="L5" s="18">
        <v>3</v>
      </c>
      <c r="M5" s="19">
        <f t="shared" si="2"/>
        <v>100</v>
      </c>
      <c r="N5" s="20">
        <f t="shared" si="3"/>
        <v>30</v>
      </c>
      <c r="O5" s="21">
        <f t="shared" si="4"/>
        <v>0.5</v>
      </c>
      <c r="P5" s="26">
        <f t="shared" si="5"/>
        <v>115.38461538461537</v>
      </c>
      <c r="Q5" s="23">
        <f t="shared" si="6"/>
        <v>115</v>
      </c>
      <c r="R5" s="24" t="s">
        <v>19</v>
      </c>
    </row>
    <row r="6" spans="1:18" x14ac:dyDescent="0.25">
      <c r="A6" s="11">
        <v>5</v>
      </c>
      <c r="B6" s="27">
        <v>44051</v>
      </c>
      <c r="C6" s="13" t="s">
        <v>22</v>
      </c>
      <c r="D6" s="14" t="s">
        <v>17</v>
      </c>
      <c r="E6" s="15" t="e">
        <f>VLOOKUP(F6,X$2:Y33,2)</f>
        <v>#N/A</v>
      </c>
      <c r="F6" s="16">
        <v>14</v>
      </c>
      <c r="G6" s="17">
        <f t="shared" si="0"/>
        <v>0.46666666666666667</v>
      </c>
      <c r="H6" s="18">
        <v>14</v>
      </c>
      <c r="I6" s="18">
        <v>3</v>
      </c>
      <c r="J6" s="19">
        <f t="shared" si="1"/>
        <v>100</v>
      </c>
      <c r="K6" s="18">
        <v>17</v>
      </c>
      <c r="L6" s="18">
        <v>2</v>
      </c>
      <c r="M6" s="19">
        <f t="shared" si="2"/>
        <v>121.42857142857142</v>
      </c>
      <c r="N6" s="20">
        <f t="shared" si="3"/>
        <v>31</v>
      </c>
      <c r="O6" s="21">
        <f t="shared" si="4"/>
        <v>0.51666666666666672</v>
      </c>
      <c r="P6" s="26">
        <f t="shared" si="5"/>
        <v>110.71428571428572</v>
      </c>
      <c r="Q6" s="23">
        <f t="shared" si="6"/>
        <v>110</v>
      </c>
      <c r="R6" s="24" t="s">
        <v>19</v>
      </c>
    </row>
    <row r="7" spans="1:18" x14ac:dyDescent="0.25">
      <c r="A7" s="11">
        <v>6</v>
      </c>
      <c r="B7" s="27">
        <v>44028</v>
      </c>
      <c r="C7" s="29" t="s">
        <v>23</v>
      </c>
      <c r="D7" s="14" t="s">
        <v>17</v>
      </c>
      <c r="E7" s="15" t="e">
        <f>VLOOKUP(F7,X$2:Y34,2)</f>
        <v>#N/A</v>
      </c>
      <c r="F7" s="16">
        <v>17</v>
      </c>
      <c r="G7" s="17">
        <f t="shared" si="0"/>
        <v>0.56666666666666665</v>
      </c>
      <c r="H7" s="18">
        <v>21</v>
      </c>
      <c r="I7" s="18">
        <v>4</v>
      </c>
      <c r="J7" s="19">
        <f t="shared" si="1"/>
        <v>123.52941176470588</v>
      </c>
      <c r="K7" s="18">
        <v>16</v>
      </c>
      <c r="L7" s="18">
        <v>3</v>
      </c>
      <c r="M7" s="19">
        <f t="shared" si="2"/>
        <v>94.117647058823522</v>
      </c>
      <c r="N7" s="20">
        <f t="shared" si="3"/>
        <v>37</v>
      </c>
      <c r="O7" s="21">
        <f t="shared" si="4"/>
        <v>0.6166666666666667</v>
      </c>
      <c r="P7" s="26">
        <f t="shared" si="5"/>
        <v>108.82352941176472</v>
      </c>
      <c r="Q7" s="23">
        <f t="shared" si="6"/>
        <v>108</v>
      </c>
      <c r="R7" s="24"/>
    </row>
    <row r="8" spans="1:18" x14ac:dyDescent="0.25">
      <c r="A8" s="11">
        <v>7</v>
      </c>
      <c r="B8" s="27">
        <v>44051</v>
      </c>
      <c r="C8" s="13" t="s">
        <v>24</v>
      </c>
      <c r="D8" s="14" t="s">
        <v>17</v>
      </c>
      <c r="E8" s="15" t="e">
        <f>VLOOKUP(F8,X$2:Y35,2)</f>
        <v>#N/A</v>
      </c>
      <c r="F8" s="16">
        <v>25</v>
      </c>
      <c r="G8" s="17">
        <f t="shared" si="0"/>
        <v>0.83333333333333337</v>
      </c>
      <c r="H8" s="18">
        <v>24</v>
      </c>
      <c r="I8" s="18">
        <v>4</v>
      </c>
      <c r="J8" s="19">
        <f t="shared" si="1"/>
        <v>96</v>
      </c>
      <c r="K8" s="18">
        <v>30</v>
      </c>
      <c r="L8" s="18">
        <v>10</v>
      </c>
      <c r="M8" s="19">
        <f t="shared" si="2"/>
        <v>120</v>
      </c>
      <c r="N8" s="20">
        <f t="shared" si="3"/>
        <v>54</v>
      </c>
      <c r="O8" s="21">
        <f t="shared" si="4"/>
        <v>0.9</v>
      </c>
      <c r="P8" s="26">
        <f t="shared" si="5"/>
        <v>108</v>
      </c>
      <c r="Q8" s="23">
        <f t="shared" si="6"/>
        <v>108</v>
      </c>
      <c r="R8" s="24" t="s">
        <v>19</v>
      </c>
    </row>
    <row r="9" spans="1:18" x14ac:dyDescent="0.25">
      <c r="A9" s="11">
        <v>8</v>
      </c>
      <c r="B9" s="28">
        <v>44025</v>
      </c>
      <c r="C9" s="13" t="s">
        <v>25</v>
      </c>
      <c r="D9" s="14" t="s">
        <v>17</v>
      </c>
      <c r="E9" s="15" t="e">
        <f>VLOOKUP(F9,X$2:Y36,2)</f>
        <v>#N/A</v>
      </c>
      <c r="F9" s="16">
        <v>19</v>
      </c>
      <c r="G9" s="17">
        <f t="shared" si="0"/>
        <v>0.6333333333333333</v>
      </c>
      <c r="H9" s="18">
        <v>13</v>
      </c>
      <c r="I9" s="18">
        <v>2</v>
      </c>
      <c r="J9" s="19">
        <f t="shared" si="1"/>
        <v>68.421052631578945</v>
      </c>
      <c r="K9" s="18">
        <v>28</v>
      </c>
      <c r="L9" s="18">
        <v>5</v>
      </c>
      <c r="M9" s="19">
        <f t="shared" si="2"/>
        <v>147.36842105263156</v>
      </c>
      <c r="N9" s="20">
        <f t="shared" si="3"/>
        <v>41</v>
      </c>
      <c r="O9" s="21">
        <f t="shared" si="4"/>
        <v>0.68333333333333335</v>
      </c>
      <c r="P9" s="26">
        <f t="shared" si="5"/>
        <v>107.89473684210526</v>
      </c>
      <c r="Q9" s="23">
        <f t="shared" si="6"/>
        <v>107</v>
      </c>
      <c r="R9" s="24"/>
    </row>
    <row r="10" spans="1:18" x14ac:dyDescent="0.25">
      <c r="A10" s="11">
        <v>9</v>
      </c>
      <c r="B10" s="27">
        <v>44028</v>
      </c>
      <c r="C10" s="13" t="s">
        <v>26</v>
      </c>
      <c r="D10" s="14" t="s">
        <v>17</v>
      </c>
      <c r="E10" s="15" t="e">
        <f>VLOOKUP(F10,X$2:Y37,2)</f>
        <v>#N/A</v>
      </c>
      <c r="F10" s="16">
        <v>21</v>
      </c>
      <c r="G10" s="17">
        <f t="shared" si="0"/>
        <v>0.7</v>
      </c>
      <c r="H10" s="18">
        <v>26</v>
      </c>
      <c r="I10" s="18">
        <v>4</v>
      </c>
      <c r="J10" s="19">
        <f t="shared" si="1"/>
        <v>123.80952380952381</v>
      </c>
      <c r="K10" s="18">
        <v>19</v>
      </c>
      <c r="L10" s="18">
        <v>3</v>
      </c>
      <c r="M10" s="19">
        <f t="shared" si="2"/>
        <v>90.476190476190482</v>
      </c>
      <c r="N10" s="20">
        <f t="shared" si="3"/>
        <v>45</v>
      </c>
      <c r="O10" s="21">
        <f t="shared" si="4"/>
        <v>0.75</v>
      </c>
      <c r="P10" s="26">
        <f t="shared" si="5"/>
        <v>107.14285714285714</v>
      </c>
      <c r="Q10" s="23">
        <f t="shared" si="6"/>
        <v>107</v>
      </c>
      <c r="R10" s="24"/>
    </row>
    <row r="11" spans="1:18" x14ac:dyDescent="0.25">
      <c r="A11" s="11">
        <v>10</v>
      </c>
      <c r="B11" s="28">
        <v>44025</v>
      </c>
      <c r="C11" s="13" t="s">
        <v>27</v>
      </c>
      <c r="D11" s="14" t="s">
        <v>17</v>
      </c>
      <c r="E11" s="15" t="e">
        <f>VLOOKUP(F11,X$2:Y38,2)</f>
        <v>#N/A</v>
      </c>
      <c r="F11" s="16">
        <v>16</v>
      </c>
      <c r="G11" s="17">
        <f t="shared" si="0"/>
        <v>0.53333333333333333</v>
      </c>
      <c r="H11" s="18">
        <v>21</v>
      </c>
      <c r="I11" s="18">
        <v>3</v>
      </c>
      <c r="J11" s="19">
        <f t="shared" si="1"/>
        <v>131.25</v>
      </c>
      <c r="K11" s="18">
        <v>13</v>
      </c>
      <c r="L11" s="18">
        <v>3</v>
      </c>
      <c r="M11" s="19">
        <f t="shared" si="2"/>
        <v>81.25</v>
      </c>
      <c r="N11" s="20">
        <f t="shared" si="3"/>
        <v>34</v>
      </c>
      <c r="O11" s="21">
        <f t="shared" si="4"/>
        <v>0.56666666666666665</v>
      </c>
      <c r="P11" s="26">
        <f t="shared" si="5"/>
        <v>106.25</v>
      </c>
      <c r="Q11" s="23">
        <f t="shared" si="6"/>
        <v>106</v>
      </c>
      <c r="R11" s="24"/>
    </row>
    <row r="12" spans="1:18" x14ac:dyDescent="0.25">
      <c r="A12" s="11">
        <v>11</v>
      </c>
      <c r="B12" s="30">
        <v>44018</v>
      </c>
      <c r="C12" s="31" t="s">
        <v>28</v>
      </c>
      <c r="D12" s="14" t="s">
        <v>17</v>
      </c>
      <c r="E12" s="15" t="e">
        <f>VLOOKUP(F12,X$2:Y39,2)</f>
        <v>#N/A</v>
      </c>
      <c r="F12" s="16">
        <v>17</v>
      </c>
      <c r="G12" s="17">
        <f t="shared" si="0"/>
        <v>0.56666666666666665</v>
      </c>
      <c r="H12" s="18">
        <v>21</v>
      </c>
      <c r="I12" s="18">
        <v>3</v>
      </c>
      <c r="J12" s="19">
        <f t="shared" si="1"/>
        <v>123.52941176470588</v>
      </c>
      <c r="K12" s="18">
        <v>13</v>
      </c>
      <c r="L12" s="18">
        <v>2</v>
      </c>
      <c r="M12" s="19">
        <f t="shared" si="2"/>
        <v>76.470588235294116</v>
      </c>
      <c r="N12" s="20">
        <f t="shared" si="3"/>
        <v>34</v>
      </c>
      <c r="O12" s="21">
        <f t="shared" si="4"/>
        <v>0.56666666666666665</v>
      </c>
      <c r="P12" s="26">
        <f t="shared" si="5"/>
        <v>100</v>
      </c>
      <c r="Q12" s="23">
        <f t="shared" si="6"/>
        <v>100</v>
      </c>
      <c r="R12" s="24"/>
    </row>
    <row r="13" spans="1:18" x14ac:dyDescent="0.25">
      <c r="A13" s="11">
        <v>12</v>
      </c>
      <c r="B13" s="27">
        <v>44026</v>
      </c>
      <c r="C13" s="13" t="s">
        <v>29</v>
      </c>
      <c r="D13" s="14" t="s">
        <v>17</v>
      </c>
      <c r="E13" s="15" t="e">
        <f>VLOOKUP(F13,X$2:Y40,2)</f>
        <v>#N/A</v>
      </c>
      <c r="F13" s="16">
        <v>15</v>
      </c>
      <c r="G13" s="17">
        <f t="shared" si="0"/>
        <v>0.5</v>
      </c>
      <c r="H13" s="18">
        <v>18</v>
      </c>
      <c r="I13" s="18">
        <v>4</v>
      </c>
      <c r="J13" s="19">
        <f t="shared" si="1"/>
        <v>120</v>
      </c>
      <c r="K13" s="18">
        <v>11</v>
      </c>
      <c r="L13" s="18">
        <v>4</v>
      </c>
      <c r="M13" s="19">
        <f t="shared" si="2"/>
        <v>73.333333333333329</v>
      </c>
      <c r="N13" s="20">
        <f t="shared" si="3"/>
        <v>29</v>
      </c>
      <c r="O13" s="21">
        <f t="shared" si="4"/>
        <v>0.48333333333333334</v>
      </c>
      <c r="P13" s="26">
        <f t="shared" si="5"/>
        <v>96.666666666666671</v>
      </c>
      <c r="Q13" s="23">
        <f t="shared" si="6"/>
        <v>96</v>
      </c>
      <c r="R13" s="24"/>
    </row>
    <row r="14" spans="1:18" x14ac:dyDescent="0.25">
      <c r="A14" s="11">
        <v>13</v>
      </c>
      <c r="B14" s="28">
        <v>44026</v>
      </c>
      <c r="C14" s="13" t="s">
        <v>30</v>
      </c>
      <c r="D14" s="14" t="s">
        <v>17</v>
      </c>
      <c r="E14" s="15" t="e">
        <f>VLOOKUP(F14,X$2:Y41,2)</f>
        <v>#N/A</v>
      </c>
      <c r="F14" s="16">
        <v>13</v>
      </c>
      <c r="G14" s="17">
        <f t="shared" si="0"/>
        <v>0.43333333333333335</v>
      </c>
      <c r="H14" s="18">
        <v>8</v>
      </c>
      <c r="I14" s="18">
        <v>1</v>
      </c>
      <c r="J14" s="19">
        <f t="shared" si="1"/>
        <v>61.53846153846154</v>
      </c>
      <c r="K14" s="18">
        <v>17</v>
      </c>
      <c r="L14" s="18">
        <v>3</v>
      </c>
      <c r="M14" s="19">
        <f t="shared" si="2"/>
        <v>130.76923076923077</v>
      </c>
      <c r="N14" s="20">
        <f t="shared" si="3"/>
        <v>25</v>
      </c>
      <c r="O14" s="21">
        <f t="shared" si="4"/>
        <v>0.41666666666666669</v>
      </c>
      <c r="P14" s="26">
        <f t="shared" si="5"/>
        <v>96.15384615384616</v>
      </c>
      <c r="Q14" s="23">
        <f t="shared" si="6"/>
        <v>96</v>
      </c>
      <c r="R14" s="24"/>
    </row>
    <row r="15" spans="1:18" x14ac:dyDescent="0.25">
      <c r="A15" s="11">
        <v>14</v>
      </c>
      <c r="B15" s="28">
        <v>44025</v>
      </c>
      <c r="C15" s="13" t="s">
        <v>31</v>
      </c>
      <c r="D15" s="14" t="s">
        <v>17</v>
      </c>
      <c r="E15" s="15" t="e">
        <f>VLOOKUP(F15,X$2:Y42,2)</f>
        <v>#N/A</v>
      </c>
      <c r="F15" s="16">
        <v>18</v>
      </c>
      <c r="G15" s="17">
        <f t="shared" si="0"/>
        <v>0.6</v>
      </c>
      <c r="H15" s="18">
        <v>18</v>
      </c>
      <c r="I15" s="18">
        <v>5</v>
      </c>
      <c r="J15" s="19">
        <f t="shared" si="1"/>
        <v>100</v>
      </c>
      <c r="K15" s="18">
        <v>16</v>
      </c>
      <c r="L15" s="18">
        <v>3</v>
      </c>
      <c r="M15" s="19">
        <f t="shared" si="2"/>
        <v>88.888888888888886</v>
      </c>
      <c r="N15" s="20">
        <f t="shared" si="3"/>
        <v>34</v>
      </c>
      <c r="O15" s="21">
        <f t="shared" si="4"/>
        <v>0.56666666666666665</v>
      </c>
      <c r="P15" s="26">
        <f t="shared" si="5"/>
        <v>94.444444444444443</v>
      </c>
      <c r="Q15" s="23">
        <f t="shared" si="6"/>
        <v>94</v>
      </c>
      <c r="R15" s="24"/>
    </row>
    <row r="16" spans="1:18" x14ac:dyDescent="0.25">
      <c r="A16" s="11">
        <v>15</v>
      </c>
      <c r="B16" s="27">
        <v>44051</v>
      </c>
      <c r="C16" s="13" t="s">
        <v>32</v>
      </c>
      <c r="D16" s="14" t="s">
        <v>17</v>
      </c>
      <c r="E16" s="15" t="e">
        <f>VLOOKUP(F16,X$2:Y43,2)</f>
        <v>#N/A</v>
      </c>
      <c r="F16" s="16">
        <v>13</v>
      </c>
      <c r="G16" s="17">
        <f t="shared" si="0"/>
        <v>0.43333333333333335</v>
      </c>
      <c r="H16" s="18">
        <v>17</v>
      </c>
      <c r="I16" s="18">
        <v>3</v>
      </c>
      <c r="J16" s="19">
        <f t="shared" si="1"/>
        <v>130.76923076923077</v>
      </c>
      <c r="K16" s="18">
        <v>7</v>
      </c>
      <c r="L16" s="18">
        <v>2</v>
      </c>
      <c r="M16" s="19">
        <f t="shared" si="2"/>
        <v>53.846153846153847</v>
      </c>
      <c r="N16" s="20">
        <f t="shared" si="3"/>
        <v>24</v>
      </c>
      <c r="O16" s="21">
        <f t="shared" si="4"/>
        <v>0.4</v>
      </c>
      <c r="P16" s="26">
        <f t="shared" si="5"/>
        <v>92.307692307692307</v>
      </c>
      <c r="Q16" s="23">
        <f t="shared" si="6"/>
        <v>92</v>
      </c>
      <c r="R16" s="24"/>
    </row>
    <row r="17" spans="1:18" x14ac:dyDescent="0.25">
      <c r="A17" s="11">
        <v>16</v>
      </c>
      <c r="B17" s="27">
        <v>44051</v>
      </c>
      <c r="C17" s="13" t="s">
        <v>33</v>
      </c>
      <c r="D17" s="14" t="s">
        <v>17</v>
      </c>
      <c r="E17" s="15" t="e">
        <f>VLOOKUP(F17,X$2:Y44,2)</f>
        <v>#N/A</v>
      </c>
      <c r="F17" s="16">
        <v>16</v>
      </c>
      <c r="G17" s="17">
        <f t="shared" si="0"/>
        <v>0.53333333333333333</v>
      </c>
      <c r="H17" s="18">
        <v>21</v>
      </c>
      <c r="I17" s="18">
        <v>3</v>
      </c>
      <c r="J17" s="19">
        <f t="shared" si="1"/>
        <v>131.25</v>
      </c>
      <c r="K17" s="18">
        <v>7</v>
      </c>
      <c r="L17" s="18">
        <v>2</v>
      </c>
      <c r="M17" s="19">
        <f t="shared" si="2"/>
        <v>43.75</v>
      </c>
      <c r="N17" s="20">
        <f t="shared" si="3"/>
        <v>28</v>
      </c>
      <c r="O17" s="21">
        <f t="shared" si="4"/>
        <v>0.46666666666666667</v>
      </c>
      <c r="P17" s="26">
        <f t="shared" si="5"/>
        <v>87.5</v>
      </c>
      <c r="Q17" s="23">
        <f t="shared" si="6"/>
        <v>87</v>
      </c>
      <c r="R17" s="24"/>
    </row>
    <row r="18" spans="1:18" x14ac:dyDescent="0.25">
      <c r="A18" s="11">
        <v>17</v>
      </c>
      <c r="B18" s="28">
        <v>44025</v>
      </c>
      <c r="C18" s="13" t="s">
        <v>34</v>
      </c>
      <c r="D18" s="14" t="s">
        <v>17</v>
      </c>
      <c r="E18" s="15" t="e">
        <f>VLOOKUP(F18,X$2:Y45,2)</f>
        <v>#N/A</v>
      </c>
      <c r="F18" s="16">
        <v>20</v>
      </c>
      <c r="G18" s="17">
        <f t="shared" si="0"/>
        <v>0.66666666666666663</v>
      </c>
      <c r="H18" s="18">
        <v>17</v>
      </c>
      <c r="I18" s="18">
        <v>3</v>
      </c>
      <c r="J18" s="19">
        <f t="shared" si="1"/>
        <v>85</v>
      </c>
      <c r="K18" s="18">
        <v>16</v>
      </c>
      <c r="L18" s="18">
        <v>3</v>
      </c>
      <c r="M18" s="19">
        <f t="shared" si="2"/>
        <v>80</v>
      </c>
      <c r="N18" s="20">
        <f t="shared" si="3"/>
        <v>33</v>
      </c>
      <c r="O18" s="21">
        <f t="shared" si="4"/>
        <v>0.55000000000000004</v>
      </c>
      <c r="P18" s="26">
        <f t="shared" si="5"/>
        <v>82.5</v>
      </c>
      <c r="Q18" s="23">
        <f t="shared" si="6"/>
        <v>82</v>
      </c>
      <c r="R18" s="24"/>
    </row>
    <row r="19" spans="1:18" x14ac:dyDescent="0.25">
      <c r="A19" s="11">
        <v>18</v>
      </c>
      <c r="B19" s="27">
        <v>44052</v>
      </c>
      <c r="C19" s="13" t="s">
        <v>35</v>
      </c>
      <c r="D19" s="14" t="s">
        <v>17</v>
      </c>
      <c r="E19" s="15" t="e">
        <f>VLOOKUP(F19,X$2:Y46,2)</f>
        <v>#N/A</v>
      </c>
      <c r="F19" s="16">
        <v>17</v>
      </c>
      <c r="G19" s="17">
        <f t="shared" si="0"/>
        <v>0.56666666666666665</v>
      </c>
      <c r="H19" s="18">
        <v>14</v>
      </c>
      <c r="I19" s="18">
        <v>3</v>
      </c>
      <c r="J19" s="19">
        <f t="shared" si="1"/>
        <v>82.35294117647058</v>
      </c>
      <c r="K19" s="18">
        <v>13</v>
      </c>
      <c r="L19" s="18">
        <v>3</v>
      </c>
      <c r="M19" s="19">
        <f t="shared" si="2"/>
        <v>76.470588235294116</v>
      </c>
      <c r="N19" s="20">
        <f t="shared" si="3"/>
        <v>27</v>
      </c>
      <c r="O19" s="21">
        <f t="shared" si="4"/>
        <v>0.45</v>
      </c>
      <c r="P19" s="26">
        <f t="shared" si="5"/>
        <v>79.411764705882362</v>
      </c>
      <c r="Q19" s="23">
        <f t="shared" si="6"/>
        <v>79</v>
      </c>
      <c r="R19" s="24"/>
    </row>
    <row r="20" spans="1:18" x14ac:dyDescent="0.25">
      <c r="A20" s="11">
        <v>19</v>
      </c>
      <c r="B20" s="27">
        <v>44029</v>
      </c>
      <c r="C20" s="13" t="s">
        <v>36</v>
      </c>
      <c r="D20" s="14" t="s">
        <v>17</v>
      </c>
      <c r="E20" s="15" t="e">
        <f>VLOOKUP(F20,X$2:Y47,2)</f>
        <v>#N/A</v>
      </c>
      <c r="F20" s="16">
        <v>14</v>
      </c>
      <c r="G20" s="17">
        <f t="shared" si="0"/>
        <v>0.46666666666666667</v>
      </c>
      <c r="H20" s="18">
        <v>13</v>
      </c>
      <c r="I20" s="18">
        <v>2</v>
      </c>
      <c r="J20" s="19">
        <f t="shared" si="1"/>
        <v>92.857142857142861</v>
      </c>
      <c r="K20" s="18">
        <v>9</v>
      </c>
      <c r="L20" s="18">
        <v>2</v>
      </c>
      <c r="M20" s="19">
        <f t="shared" si="2"/>
        <v>64.285714285714292</v>
      </c>
      <c r="N20" s="20">
        <f t="shared" si="3"/>
        <v>22</v>
      </c>
      <c r="O20" s="21">
        <f t="shared" si="4"/>
        <v>0.36666666666666664</v>
      </c>
      <c r="P20" s="26">
        <f t="shared" si="5"/>
        <v>78.571428571428569</v>
      </c>
      <c r="Q20" s="23">
        <f t="shared" si="6"/>
        <v>78</v>
      </c>
      <c r="R20" s="24"/>
    </row>
    <row r="21" spans="1:18" x14ac:dyDescent="0.25">
      <c r="A21" s="11">
        <v>20</v>
      </c>
      <c r="B21" s="28">
        <v>44022</v>
      </c>
      <c r="C21" s="13" t="s">
        <v>37</v>
      </c>
      <c r="D21" s="14" t="s">
        <v>17</v>
      </c>
      <c r="E21" s="15" t="e">
        <f>VLOOKUP(F21,X$2:Y48,2)</f>
        <v>#N/A</v>
      </c>
      <c r="F21" s="16">
        <v>19</v>
      </c>
      <c r="G21" s="17">
        <f t="shared" si="0"/>
        <v>0.6333333333333333</v>
      </c>
      <c r="H21" s="18">
        <v>10</v>
      </c>
      <c r="I21" s="18">
        <v>2</v>
      </c>
      <c r="J21" s="19">
        <f t="shared" si="1"/>
        <v>52.631578947368418</v>
      </c>
      <c r="K21" s="18">
        <v>19</v>
      </c>
      <c r="L21" s="18">
        <v>2</v>
      </c>
      <c r="M21" s="19">
        <f t="shared" si="2"/>
        <v>100</v>
      </c>
      <c r="N21" s="20">
        <f t="shared" si="3"/>
        <v>29</v>
      </c>
      <c r="O21" s="21">
        <f t="shared" si="4"/>
        <v>0.48333333333333334</v>
      </c>
      <c r="P21" s="26">
        <f t="shared" si="5"/>
        <v>76.31578947368422</v>
      </c>
      <c r="Q21" s="23">
        <f t="shared" si="6"/>
        <v>76</v>
      </c>
      <c r="R21" s="24"/>
    </row>
    <row r="22" spans="1:18" x14ac:dyDescent="0.25">
      <c r="A22" s="11">
        <v>21</v>
      </c>
      <c r="B22" s="28">
        <v>44026</v>
      </c>
      <c r="C22" s="13" t="s">
        <v>38</v>
      </c>
      <c r="D22" s="14" t="s">
        <v>17</v>
      </c>
      <c r="E22" s="15" t="e">
        <f>VLOOKUP(F22,X$2:Y49,2)</f>
        <v>#N/A</v>
      </c>
      <c r="F22" s="16">
        <v>21</v>
      </c>
      <c r="G22" s="17">
        <f t="shared" si="0"/>
        <v>0.7</v>
      </c>
      <c r="H22" s="18">
        <v>15</v>
      </c>
      <c r="I22" s="18">
        <v>3</v>
      </c>
      <c r="J22" s="19">
        <f t="shared" si="1"/>
        <v>71.428571428571431</v>
      </c>
      <c r="K22" s="18">
        <v>17</v>
      </c>
      <c r="L22" s="18">
        <v>4</v>
      </c>
      <c r="M22" s="19">
        <f t="shared" si="2"/>
        <v>80.952380952380949</v>
      </c>
      <c r="N22" s="20">
        <f t="shared" si="3"/>
        <v>32</v>
      </c>
      <c r="O22" s="21">
        <f t="shared" si="4"/>
        <v>0.53333333333333333</v>
      </c>
      <c r="P22" s="26">
        <f t="shared" si="5"/>
        <v>76.190476190476204</v>
      </c>
      <c r="Q22" s="23">
        <f t="shared" si="6"/>
        <v>76</v>
      </c>
      <c r="R22" s="24"/>
    </row>
    <row r="23" spans="1:18" x14ac:dyDescent="0.25">
      <c r="A23" s="11">
        <v>22</v>
      </c>
      <c r="B23" s="30">
        <v>44018</v>
      </c>
      <c r="C23" s="31" t="s">
        <v>39</v>
      </c>
      <c r="D23" s="14" t="s">
        <v>17</v>
      </c>
      <c r="E23" s="15" t="e">
        <f>VLOOKUP(F23,X$2:Y50,2)</f>
        <v>#N/A</v>
      </c>
      <c r="F23" s="16">
        <v>16</v>
      </c>
      <c r="G23" s="17">
        <f t="shared" si="0"/>
        <v>0.53333333333333333</v>
      </c>
      <c r="H23" s="18">
        <v>15</v>
      </c>
      <c r="I23" s="18">
        <v>2</v>
      </c>
      <c r="J23" s="19">
        <f t="shared" si="1"/>
        <v>93.75</v>
      </c>
      <c r="K23" s="18">
        <v>8</v>
      </c>
      <c r="L23" s="18">
        <v>2</v>
      </c>
      <c r="M23" s="19">
        <f t="shared" si="2"/>
        <v>50</v>
      </c>
      <c r="N23" s="20">
        <f t="shared" si="3"/>
        <v>23</v>
      </c>
      <c r="O23" s="21">
        <f t="shared" si="4"/>
        <v>0.38333333333333336</v>
      </c>
      <c r="P23" s="26">
        <f t="shared" si="5"/>
        <v>71.875000000000014</v>
      </c>
      <c r="Q23" s="23">
        <f t="shared" si="6"/>
        <v>71</v>
      </c>
      <c r="R23" s="24"/>
    </row>
    <row r="24" spans="1:18" x14ac:dyDescent="0.25">
      <c r="A24" s="11">
        <v>23</v>
      </c>
      <c r="B24" s="32">
        <v>44029</v>
      </c>
      <c r="C24" s="13" t="s">
        <v>40</v>
      </c>
      <c r="D24" s="14" t="s">
        <v>17</v>
      </c>
      <c r="E24" s="15" t="e">
        <f>VLOOKUP(F24,X$2:Y51,2)</f>
        <v>#N/A</v>
      </c>
      <c r="F24" s="16">
        <v>16</v>
      </c>
      <c r="G24" s="17">
        <f t="shared" si="0"/>
        <v>0.53333333333333333</v>
      </c>
      <c r="H24" s="18">
        <v>12</v>
      </c>
      <c r="I24" s="18">
        <v>2</v>
      </c>
      <c r="J24" s="19">
        <f t="shared" si="1"/>
        <v>75</v>
      </c>
      <c r="K24" s="18">
        <v>11</v>
      </c>
      <c r="L24" s="18">
        <v>2</v>
      </c>
      <c r="M24" s="19">
        <f t="shared" si="2"/>
        <v>68.75</v>
      </c>
      <c r="N24" s="20">
        <f t="shared" si="3"/>
        <v>23</v>
      </c>
      <c r="O24" s="21">
        <f t="shared" si="4"/>
        <v>0.38333333333333336</v>
      </c>
      <c r="P24" s="26">
        <f t="shared" si="5"/>
        <v>71.875000000000014</v>
      </c>
      <c r="Q24" s="23">
        <f t="shared" si="6"/>
        <v>71</v>
      </c>
      <c r="R24" s="24"/>
    </row>
    <row r="25" spans="1:18" x14ac:dyDescent="0.25">
      <c r="A25" s="11">
        <v>24</v>
      </c>
      <c r="B25" s="27">
        <v>44026</v>
      </c>
      <c r="C25" s="13" t="s">
        <v>41</v>
      </c>
      <c r="D25" s="14" t="s">
        <v>17</v>
      </c>
      <c r="E25" s="15" t="e">
        <f>VLOOKUP(F25,X$2:Y52,2)</f>
        <v>#N/A</v>
      </c>
      <c r="F25" s="16">
        <v>17</v>
      </c>
      <c r="G25" s="17">
        <f t="shared" si="0"/>
        <v>0.56666666666666665</v>
      </c>
      <c r="H25" s="18">
        <v>13</v>
      </c>
      <c r="I25" s="18">
        <v>4</v>
      </c>
      <c r="J25" s="19">
        <f t="shared" si="1"/>
        <v>76.470588235294116</v>
      </c>
      <c r="K25" s="18">
        <v>11</v>
      </c>
      <c r="L25" s="18">
        <v>2</v>
      </c>
      <c r="M25" s="19">
        <f t="shared" si="2"/>
        <v>64.705882352941174</v>
      </c>
      <c r="N25" s="20">
        <f t="shared" si="3"/>
        <v>24</v>
      </c>
      <c r="O25" s="21">
        <f t="shared" si="4"/>
        <v>0.4</v>
      </c>
      <c r="P25" s="26">
        <f t="shared" si="5"/>
        <v>70.588235294117652</v>
      </c>
      <c r="Q25" s="23">
        <f t="shared" si="6"/>
        <v>70</v>
      </c>
      <c r="R25" s="24"/>
    </row>
    <row r="26" spans="1:18" x14ac:dyDescent="0.25">
      <c r="A26" s="11">
        <v>25</v>
      </c>
      <c r="B26" s="27">
        <v>44052</v>
      </c>
      <c r="C26" s="13" t="s">
        <v>42</v>
      </c>
      <c r="D26" s="14" t="s">
        <v>17</v>
      </c>
      <c r="E26" s="15" t="e">
        <f>VLOOKUP(F26,X$2:Y53,2)</f>
        <v>#N/A</v>
      </c>
      <c r="F26" s="16">
        <v>21</v>
      </c>
      <c r="G26" s="17">
        <f t="shared" si="0"/>
        <v>0.7</v>
      </c>
      <c r="H26" s="18">
        <v>15</v>
      </c>
      <c r="I26" s="18">
        <v>2</v>
      </c>
      <c r="J26" s="19">
        <f t="shared" si="1"/>
        <v>71.428571428571431</v>
      </c>
      <c r="K26" s="18">
        <v>14</v>
      </c>
      <c r="L26" s="18">
        <v>2</v>
      </c>
      <c r="M26" s="19">
        <f t="shared" si="2"/>
        <v>66.666666666666657</v>
      </c>
      <c r="N26" s="20">
        <f t="shared" si="3"/>
        <v>29</v>
      </c>
      <c r="O26" s="21">
        <f t="shared" si="4"/>
        <v>0.48333333333333334</v>
      </c>
      <c r="P26" s="26">
        <f t="shared" si="5"/>
        <v>69.047619047619051</v>
      </c>
      <c r="Q26" s="23">
        <f t="shared" si="6"/>
        <v>69</v>
      </c>
      <c r="R26" s="24"/>
    </row>
    <row r="27" spans="1:18" x14ac:dyDescent="0.25">
      <c r="A27" s="11">
        <v>26</v>
      </c>
      <c r="B27" s="28">
        <v>44026</v>
      </c>
      <c r="C27" s="13" t="s">
        <v>43</v>
      </c>
      <c r="D27" s="14" t="s">
        <v>17</v>
      </c>
      <c r="E27" s="15" t="e">
        <f>VLOOKUP(F27,X$2:Y54,2)</f>
        <v>#N/A</v>
      </c>
      <c r="F27" s="16">
        <v>14</v>
      </c>
      <c r="G27" s="17">
        <f t="shared" si="0"/>
        <v>0.46666666666666667</v>
      </c>
      <c r="H27" s="18">
        <v>7</v>
      </c>
      <c r="I27" s="18">
        <v>2</v>
      </c>
      <c r="J27" s="19">
        <f t="shared" si="1"/>
        <v>50</v>
      </c>
      <c r="K27" s="18">
        <v>12</v>
      </c>
      <c r="L27" s="18">
        <v>3</v>
      </c>
      <c r="M27" s="19">
        <f t="shared" si="2"/>
        <v>85.714285714285708</v>
      </c>
      <c r="N27" s="20">
        <f t="shared" si="3"/>
        <v>19</v>
      </c>
      <c r="O27" s="21">
        <f t="shared" si="4"/>
        <v>0.31666666666666665</v>
      </c>
      <c r="P27" s="26">
        <f t="shared" si="5"/>
        <v>67.857142857142847</v>
      </c>
      <c r="Q27" s="23">
        <f t="shared" si="6"/>
        <v>67</v>
      </c>
      <c r="R27" s="24"/>
    </row>
    <row r="28" spans="1:18" x14ac:dyDescent="0.25">
      <c r="A28" s="11">
        <v>27</v>
      </c>
      <c r="B28" s="32">
        <v>44029</v>
      </c>
      <c r="C28" s="13" t="s">
        <v>44</v>
      </c>
      <c r="D28" s="14" t="s">
        <v>17</v>
      </c>
      <c r="E28" s="15" t="e">
        <f>VLOOKUP(F28,X$2:Y55,2)</f>
        <v>#N/A</v>
      </c>
      <c r="F28" s="16">
        <v>14</v>
      </c>
      <c r="G28" s="17">
        <f t="shared" si="0"/>
        <v>0.46666666666666667</v>
      </c>
      <c r="H28" s="18">
        <v>12</v>
      </c>
      <c r="I28" s="18">
        <v>2</v>
      </c>
      <c r="J28" s="19">
        <f t="shared" si="1"/>
        <v>85.714285714285708</v>
      </c>
      <c r="K28" s="18">
        <v>7</v>
      </c>
      <c r="L28" s="18">
        <v>2</v>
      </c>
      <c r="M28" s="19">
        <f t="shared" si="2"/>
        <v>50</v>
      </c>
      <c r="N28" s="20">
        <f t="shared" si="3"/>
        <v>19</v>
      </c>
      <c r="O28" s="21">
        <f t="shared" si="4"/>
        <v>0.31666666666666665</v>
      </c>
      <c r="P28" s="26">
        <f t="shared" si="5"/>
        <v>67.857142857142847</v>
      </c>
      <c r="Q28" s="23">
        <f t="shared" si="6"/>
        <v>67</v>
      </c>
      <c r="R28" s="24"/>
    </row>
    <row r="29" spans="1:18" x14ac:dyDescent="0.25">
      <c r="A29" s="11">
        <v>28</v>
      </c>
      <c r="B29" s="27">
        <v>44025</v>
      </c>
      <c r="C29" s="13" t="s">
        <v>45</v>
      </c>
      <c r="D29" s="14" t="s">
        <v>17</v>
      </c>
      <c r="E29" s="15" t="e">
        <f>VLOOKUP(F29,X$2:Y56,2)</f>
        <v>#N/A</v>
      </c>
      <c r="F29" s="16">
        <v>21</v>
      </c>
      <c r="G29" s="17">
        <f t="shared" si="0"/>
        <v>0.7</v>
      </c>
      <c r="H29" s="18">
        <v>10</v>
      </c>
      <c r="I29" s="18">
        <v>5</v>
      </c>
      <c r="J29" s="19">
        <f t="shared" si="1"/>
        <v>47.619047619047613</v>
      </c>
      <c r="K29" s="18">
        <v>17</v>
      </c>
      <c r="L29" s="18">
        <v>4</v>
      </c>
      <c r="M29" s="19">
        <f t="shared" si="2"/>
        <v>80.952380952380949</v>
      </c>
      <c r="N29" s="20">
        <f t="shared" si="3"/>
        <v>27</v>
      </c>
      <c r="O29" s="21">
        <f t="shared" si="4"/>
        <v>0.45</v>
      </c>
      <c r="P29" s="26">
        <f t="shared" si="5"/>
        <v>64.285714285714292</v>
      </c>
      <c r="Q29" s="23">
        <f t="shared" si="6"/>
        <v>64</v>
      </c>
      <c r="R29" s="24"/>
    </row>
    <row r="30" spans="1:18" x14ac:dyDescent="0.25">
      <c r="A30" s="11">
        <v>29</v>
      </c>
      <c r="B30" s="27">
        <v>44026</v>
      </c>
      <c r="C30" s="29" t="s">
        <v>46</v>
      </c>
      <c r="D30" s="14" t="s">
        <v>17</v>
      </c>
      <c r="E30" s="15" t="e">
        <f>VLOOKUP(F30,X$2:Y57,2)</f>
        <v>#N/A</v>
      </c>
      <c r="F30" s="16">
        <v>21</v>
      </c>
      <c r="G30" s="17">
        <f t="shared" si="0"/>
        <v>0.7</v>
      </c>
      <c r="H30" s="18">
        <v>9</v>
      </c>
      <c r="I30" s="18">
        <v>2</v>
      </c>
      <c r="J30" s="19">
        <f t="shared" si="1"/>
        <v>42.857142857142854</v>
      </c>
      <c r="K30" s="18">
        <v>15</v>
      </c>
      <c r="L30" s="18">
        <v>3</v>
      </c>
      <c r="M30" s="19">
        <f t="shared" si="2"/>
        <v>71.428571428571431</v>
      </c>
      <c r="N30" s="20">
        <f t="shared" si="3"/>
        <v>24</v>
      </c>
      <c r="O30" s="21">
        <f t="shared" si="4"/>
        <v>0.4</v>
      </c>
      <c r="P30" s="26">
        <f t="shared" si="5"/>
        <v>57.142857142857153</v>
      </c>
      <c r="Q30" s="23">
        <f t="shared" si="6"/>
        <v>57</v>
      </c>
      <c r="R30" s="24"/>
    </row>
    <row r="31" spans="1:18" x14ac:dyDescent="0.25">
      <c r="A31" s="11">
        <v>30</v>
      </c>
      <c r="B31" s="27">
        <v>44051</v>
      </c>
      <c r="C31" s="13" t="s">
        <v>47</v>
      </c>
      <c r="D31" s="14" t="s">
        <v>17</v>
      </c>
      <c r="E31" s="15" t="e">
        <f>VLOOKUP(F31,X$2:Y58,2)</f>
        <v>#N/A</v>
      </c>
      <c r="F31" s="16">
        <v>22</v>
      </c>
      <c r="G31" s="17">
        <f t="shared" si="0"/>
        <v>0.73333333333333328</v>
      </c>
      <c r="H31" s="18">
        <v>13</v>
      </c>
      <c r="I31" s="18">
        <v>3</v>
      </c>
      <c r="J31" s="19">
        <f t="shared" si="1"/>
        <v>59.090909090909093</v>
      </c>
      <c r="K31" s="18">
        <v>11</v>
      </c>
      <c r="L31" s="18">
        <v>2</v>
      </c>
      <c r="M31" s="19">
        <f t="shared" si="2"/>
        <v>50</v>
      </c>
      <c r="N31" s="20">
        <f t="shared" si="3"/>
        <v>24</v>
      </c>
      <c r="O31" s="21">
        <f t="shared" si="4"/>
        <v>0.4</v>
      </c>
      <c r="P31" s="26">
        <f t="shared" si="5"/>
        <v>54.545454545454554</v>
      </c>
      <c r="Q31" s="23">
        <f t="shared" si="6"/>
        <v>54</v>
      </c>
      <c r="R31" s="24"/>
    </row>
    <row r="32" spans="1:18" x14ac:dyDescent="0.25">
      <c r="A32" s="11">
        <v>31</v>
      </c>
      <c r="B32" s="28">
        <v>44029</v>
      </c>
      <c r="C32" s="29" t="s">
        <v>48</v>
      </c>
      <c r="D32" s="14" t="s">
        <v>17</v>
      </c>
      <c r="E32" s="15" t="e">
        <f>VLOOKUP(F32,X$2:Y59,2)</f>
        <v>#N/A</v>
      </c>
      <c r="F32" s="16">
        <v>14</v>
      </c>
      <c r="G32" s="17">
        <f t="shared" si="0"/>
        <v>0.46666666666666667</v>
      </c>
      <c r="H32" s="18">
        <v>9</v>
      </c>
      <c r="I32" s="18">
        <v>3</v>
      </c>
      <c r="J32" s="19">
        <f t="shared" si="1"/>
        <v>64.285714285714292</v>
      </c>
      <c r="K32" s="18">
        <v>5</v>
      </c>
      <c r="L32" s="18">
        <v>2</v>
      </c>
      <c r="M32" s="19">
        <f t="shared" si="2"/>
        <v>35.714285714285715</v>
      </c>
      <c r="N32" s="20">
        <f t="shared" si="3"/>
        <v>14</v>
      </c>
      <c r="O32" s="21">
        <f t="shared" si="4"/>
        <v>0.23333333333333334</v>
      </c>
      <c r="P32" s="26">
        <f t="shared" si="5"/>
        <v>50</v>
      </c>
      <c r="Q32" s="23">
        <f t="shared" si="6"/>
        <v>50</v>
      </c>
      <c r="R32" s="24"/>
    </row>
  </sheetData>
  <protectedRanges>
    <protectedRange sqref="G2:G32 J2:J32 M2:Q32" name="Fred"/>
  </protectedRanges>
  <conditionalFormatting sqref="P2:Q32">
    <cfRule type="cellIs" dxfId="1" priority="1" stopIfTrue="1" operator="lessThan">
      <formula>79.5</formula>
    </cfRule>
  </conditionalFormatting>
  <conditionalFormatting sqref="P2:Q32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2020-08-09T18:38:32Z</dcterms:created>
  <dcterms:modified xsi:type="dcterms:W3CDTF">2020-08-09T18:39:42Z</dcterms:modified>
</cp:coreProperties>
</file>