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inschoten/"/>
    </mc:Choice>
  </mc:AlternateContent>
  <xr:revisionPtr revIDLastSave="4" documentId="14_{A6E93D79-F665-4C72-BA23-DB0B91B50B40}" xr6:coauthVersionLast="47" xr6:coauthVersionMax="47" xr10:uidLastSave="{513F4954-A223-4E58-B784-AE2001D890C3}"/>
  <bookViews>
    <workbookView xWindow="-120" yWindow="-120" windowWidth="25440" windowHeight="15390" xr2:uid="{DD66ED90-048D-4626-B0E4-3DCED309F0D1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1" l="1"/>
  <c r="O60" i="1" s="1"/>
  <c r="P60" i="1" s="1"/>
  <c r="Q60" i="1" s="1"/>
  <c r="M60" i="1"/>
  <c r="J60" i="1"/>
  <c r="G60" i="1"/>
  <c r="E60" i="1"/>
  <c r="N59" i="1"/>
  <c r="O59" i="1" s="1"/>
  <c r="P59" i="1" s="1"/>
  <c r="Q59" i="1" s="1"/>
  <c r="M59" i="1"/>
  <c r="J59" i="1"/>
  <c r="G59" i="1"/>
  <c r="E59" i="1"/>
  <c r="N58" i="1"/>
  <c r="O58" i="1" s="1"/>
  <c r="P58" i="1" s="1"/>
  <c r="Q58" i="1" s="1"/>
  <c r="M58" i="1"/>
  <c r="J58" i="1"/>
  <c r="G58" i="1"/>
  <c r="E58" i="1"/>
  <c r="N57" i="1"/>
  <c r="O57" i="1" s="1"/>
  <c r="P57" i="1" s="1"/>
  <c r="Q57" i="1" s="1"/>
  <c r="M57" i="1"/>
  <c r="J57" i="1"/>
  <c r="G57" i="1"/>
  <c r="E57" i="1"/>
  <c r="N56" i="1"/>
  <c r="O56" i="1" s="1"/>
  <c r="P56" i="1" s="1"/>
  <c r="Q56" i="1" s="1"/>
  <c r="M56" i="1"/>
  <c r="J56" i="1"/>
  <c r="G56" i="1"/>
  <c r="E56" i="1"/>
  <c r="N55" i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<sst xmlns="http://schemas.openxmlformats.org/spreadsheetml/2006/main" count="150" uniqueCount="78">
  <si>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</si>
  <si>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</si>
  <si>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</si>
  <si>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</si>
  <si>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</si>
  <si>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</si>
  <si>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</si>
  <si>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</si>
  <si>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</si>
  <si>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</si>
  <si>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</si>
  <si>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</si>
  <si>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</si>
  <si>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</si>
  <si>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</si>
  <si>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</si>
  <si>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Hendrik Sloot   </t>
  </si>
  <si>
    <t>B</t>
  </si>
  <si>
    <t>Harrie Molema</t>
  </si>
  <si>
    <t>Roy Kerbof</t>
  </si>
  <si>
    <t xml:space="preserve">Ron Eissen   </t>
  </si>
  <si>
    <t>Albert Koehoorn</t>
  </si>
  <si>
    <t>Pieter van der Poel</t>
  </si>
  <si>
    <t xml:space="preserve">Bernard Bos   </t>
  </si>
  <si>
    <t xml:space="preserve"> </t>
  </si>
  <si>
    <t>Piet Wüst</t>
  </si>
  <si>
    <t xml:space="preserve">Tally Siemens   </t>
  </si>
  <si>
    <t xml:space="preserve">Jans Kinds   </t>
  </si>
  <si>
    <t xml:space="preserve">Joop Beugels   </t>
  </si>
  <si>
    <t xml:space="preserve">Hindrik Schuur   </t>
  </si>
  <si>
    <t>Kees Dorenbos</t>
  </si>
  <si>
    <t>Jan Boltjes</t>
  </si>
  <si>
    <t xml:space="preserve">Reint Loer   </t>
  </si>
  <si>
    <t>Roy Ziesling</t>
  </si>
  <si>
    <t>Tjerk Hofman</t>
  </si>
  <si>
    <t>Johan Ackermann</t>
  </si>
  <si>
    <t>Siep Mellema</t>
  </si>
  <si>
    <t>Frans de Groot</t>
  </si>
  <si>
    <t>Jan Olsder</t>
  </si>
  <si>
    <t>Wim Geradts</t>
  </si>
  <si>
    <t>Fred Stok</t>
  </si>
  <si>
    <t>Wim Krekel</t>
  </si>
  <si>
    <t>Elzo Dijk</t>
  </si>
  <si>
    <t>Jan Goossens</t>
  </si>
  <si>
    <t>Eltjo Bos</t>
  </si>
  <si>
    <t xml:space="preserve">Harm Jan Speelman   </t>
  </si>
  <si>
    <t xml:space="preserve">Jan Poot   </t>
  </si>
  <si>
    <t>Tonnis Woldhuis</t>
  </si>
  <si>
    <t>Daniel Kerbof</t>
  </si>
  <si>
    <t>Emiel Timmermans</t>
  </si>
  <si>
    <t xml:space="preserve">Alex Watermulder   </t>
  </si>
  <si>
    <t xml:space="preserve">Jan Hadderingh  </t>
  </si>
  <si>
    <t>Elzo Lubbers</t>
  </si>
  <si>
    <t>Ad Blaauw</t>
  </si>
  <si>
    <t>Richard Kant</t>
  </si>
  <si>
    <t>Peter Keizer</t>
  </si>
  <si>
    <t>Eefke Rops</t>
  </si>
  <si>
    <t xml:space="preserve">Derk Nieuwenhuis   </t>
  </si>
  <si>
    <t>Piet Bouwman</t>
  </si>
  <si>
    <t>Dennis Lengton</t>
  </si>
  <si>
    <t>Harm Koolhof</t>
  </si>
  <si>
    <t>Reint Boltendal</t>
  </si>
  <si>
    <t>Cor Zeeman</t>
  </si>
  <si>
    <t xml:space="preserve">Jan Post   </t>
  </si>
  <si>
    <t>Fred Maas</t>
  </si>
  <si>
    <t>Johan Edens</t>
  </si>
  <si>
    <t>Ella Hilbolling</t>
  </si>
  <si>
    <t>Wijnold Broekema</t>
  </si>
  <si>
    <t>Siep Ziesling</t>
  </si>
  <si>
    <t>Jan Weerts</t>
  </si>
  <si>
    <t>Andries van de Veen</t>
  </si>
  <si>
    <t>Jan Tepper</t>
  </si>
  <si>
    <t>Roelie Dorenbos</t>
  </si>
  <si>
    <t>Klaas Boven</t>
  </si>
  <si>
    <t xml:space="preserve">Robert Boer   </t>
  </si>
  <si>
    <t>Bert Komdeur</t>
  </si>
  <si>
    <t>Tinus Harms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</si>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</sst>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55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indent="2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left" indent="2"/>
      <protection locked="0"/>
    </xf>
    <xf numFmtId="0" fontId="8" fillId="0" borderId="3" xfId="0" applyFont="1" applyBorder="1" applyAlignment="1" applyProtection="1">
      <alignment horizontal="left"/>
      <protection locked="0"/>
    </xf>
    <xf numFmtId="164" fontId="0" fillId="0" borderId="1" xfId="1" applyFont="1" applyBorder="1" applyAlignment="1" applyProtection="1">
      <alignment horizontal="center"/>
    </xf>
    <xf numFmtId="165" fontId="8" fillId="0" borderId="3" xfId="2" applyNumberFormat="1" applyFont="1" applyBorder="1" applyAlignment="1" applyProtection="1">
      <alignment horizontal="center"/>
    </xf>
    <xf numFmtId="1" fontId="8" fillId="0" borderId="3" xfId="0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166" fontId="7" fillId="0" borderId="1" xfId="0" applyNumberFormat="1" applyFont="1" applyBorder="1" applyAlignment="1" applyProtection="1">
      <alignment horizontal="left" indent="2"/>
      <protection locked="0"/>
    </xf>
    <xf numFmtId="0" fontId="8" fillId="0" borderId="3" xfId="2" applyFont="1" applyBorder="1" applyProtection="1">
      <protection locked="0"/>
    </xf>
    <xf numFmtId="0" fontId="8" fillId="0" borderId="3" xfId="2" applyFont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0" fontId="8" fillId="0" borderId="3" xfId="0" applyFont="1" applyBorder="1" applyProtection="1">
      <protection locked="0"/>
    </xf>
    <xf numFmtId="16" fontId="0" fillId="0" borderId="1" xfId="0" applyNumberFormat="1" applyBorder="1" applyAlignment="1" applyProtection="1">
      <alignment horizontal="left" indent="2"/>
      <protection locked="0"/>
    </xf>
    <xf numFmtId="0" fontId="0" fillId="0" borderId="1" xfId="0" applyBorder="1" applyAlignment="1" applyProtection="1">
      <alignment horizontal="center"/>
      <protection locked="0"/>
    </xf>
    <xf numFmtId="16" fontId="11" fillId="0" borderId="4" xfId="0" applyNumberFormat="1" applyFont="1" applyBorder="1" applyAlignment="1" applyProtection="1">
      <alignment horizontal="left" indent="2"/>
      <protection locked="0"/>
    </xf>
    <xf numFmtId="164" fontId="12" fillId="0" borderId="4" xfId="1" applyFont="1" applyBorder="1" applyAlignment="1" applyProtection="1">
      <alignment horizontal="center" vertical="center"/>
      <protection locked="0"/>
    </xf>
    <xf numFmtId="164" fontId="12" fillId="0" borderId="3" xfId="1" applyFont="1" applyBorder="1" applyAlignment="1" applyProtection="1">
      <alignment horizontal="center" vertical="center"/>
      <protection locked="0"/>
    </xf>
    <xf numFmtId="16" fontId="0" fillId="0" borderId="4" xfId="0" applyNumberFormat="1" applyBorder="1" applyAlignment="1" applyProtection="1">
      <alignment horizontal="left" indent="2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" fontId="7" fillId="0" borderId="4" xfId="0" applyNumberFormat="1" applyFont="1" applyBorder="1" applyAlignment="1" applyProtection="1">
      <alignment horizontal="left" indent="2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6" fontId="7" fillId="0" borderId="4" xfId="0" applyNumberFormat="1" applyFont="1" applyBorder="1" applyAlignment="1" applyProtection="1">
      <alignment horizontal="left" indent="2"/>
      <protection locked="0"/>
    </xf>
    <xf numFmtId="0" fontId="8" fillId="3" borderId="3" xfId="0" applyFont="1" applyFill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16" fontId="0" fillId="0" borderId="3" xfId="0" applyNumberFormat="1" applyBorder="1" applyAlignment="1" applyProtection="1">
      <alignment horizontal="left" indent="2"/>
      <protection locked="0"/>
    </xf>
    <xf numFmtId="166" fontId="7" fillId="0" borderId="3" xfId="0" applyNumberFormat="1" applyFont="1" applyBorder="1" applyAlignment="1" applyProtection="1">
      <alignment horizontal="left" indent="2"/>
      <protection locked="0"/>
    </xf>
    <xf numFmtId="16" fontId="7" fillId="0" borderId="3" xfId="0" applyNumberFormat="1" applyFont="1" applyBorder="1" applyAlignment="1" applyProtection="1">
      <alignment horizontal="left" indent="2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xcel Built-in Normal" xfId="1" xr:uid="{07622C3F-C48C-4FA1-A148-B1276E81CD3B}"/>
    <cellStyle name="Standaard" xfId="0" builtinId="0"/>
    <cellStyle name="Standaard 2" xfId="2" xr:uid="{2C2E0F6F-8CA6-4412-9BAE-C8E1E47E5F14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ind%20Stand%20Harmonie%20per%2011-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308B-85BE-40EE-BE3B-CEBBD1F8E3E5}">
  <sheetPr>
    <pageSetUpPr fitToPage="1"/>
  </sheetPr>
  <dimension ref="A1:S60"/>
  <sheetViews>
    <sheetView tabSelected="1" workbookViewId="0">
      <selection activeCell="V6" sqref="V6"/>
    </sheetView>
  </sheetViews>
  <sheetFormatPr defaultRowHeight="15" x14ac:dyDescent="0.25"/>
  <cols>
    <col min="1" max="1" width="3.140625" customWidth="1"/>
    <col min="2" max="2" width="2.7109375" hidden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  <col min="19" max="19" width="4.85546875" style="54" customWidth="1"/>
  </cols>
  <sheetData>
    <row r="1" spans="1:19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5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9" t="s">
        <v>13</v>
      </c>
      <c r="Q1" s="10" t="s">
        <v>14</v>
      </c>
      <c r="R1" s="11" t="s">
        <v>15</v>
      </c>
      <c r="S1" s="11" t="s">
        <v>77</v>
      </c>
    </row>
    <row r="2" spans="1:19" x14ac:dyDescent="0.25">
      <c r="A2" s="12">
        <v>1</v>
      </c>
      <c r="B2" s="13"/>
      <c r="C2" s="14" t="s">
        <v>16</v>
      </c>
      <c r="D2" s="15" t="s">
        <v>17</v>
      </c>
      <c r="E2" s="16">
        <f>VLOOKUP(F2,'[1]Groep A'!X$2:Y57,2)</f>
        <v>0.38400000000000001</v>
      </c>
      <c r="F2" s="17">
        <v>11</v>
      </c>
      <c r="G2" s="18">
        <f t="shared" ref="G2:G60" si="0">F2/30</f>
        <v>0.36666666666666664</v>
      </c>
      <c r="H2" s="19">
        <v>11</v>
      </c>
      <c r="I2" s="20">
        <v>3</v>
      </c>
      <c r="J2" s="21">
        <f t="shared" ref="J2:J60" si="1">H2/F2*100</f>
        <v>100</v>
      </c>
      <c r="K2" s="19">
        <v>19</v>
      </c>
      <c r="L2" s="19">
        <v>3</v>
      </c>
      <c r="M2" s="22">
        <f t="shared" ref="M2:M60" si="2">K2/F2*100</f>
        <v>172.72727272727272</v>
      </c>
      <c r="N2" s="23">
        <f t="shared" ref="N2:N60" si="3">H2+K2</f>
        <v>30</v>
      </c>
      <c r="O2" s="24">
        <f t="shared" ref="O2:O60" si="4">N2/60</f>
        <v>0.5</v>
      </c>
      <c r="P2" s="25">
        <f t="shared" ref="P2:P60" si="5">O2/G2*100</f>
        <v>136.36363636363637</v>
      </c>
      <c r="Q2" s="26">
        <f t="shared" ref="Q2:Q60" si="6">ROUNDDOWN(P2,0)</f>
        <v>136</v>
      </c>
      <c r="R2" s="27"/>
      <c r="S2" s="53">
        <v>12</v>
      </c>
    </row>
    <row r="3" spans="1:19" x14ac:dyDescent="0.25">
      <c r="A3" s="12">
        <v>2</v>
      </c>
      <c r="B3" s="28"/>
      <c r="C3" s="29" t="s">
        <v>18</v>
      </c>
      <c r="D3" s="15" t="s">
        <v>17</v>
      </c>
      <c r="E3" s="16">
        <f>VLOOKUP(F3,'[1]Groep A'!X$2:Y197,2)</f>
        <v>0.317</v>
      </c>
      <c r="F3" s="30">
        <v>9</v>
      </c>
      <c r="G3" s="18">
        <f t="shared" si="0"/>
        <v>0.3</v>
      </c>
      <c r="H3" s="19">
        <v>9</v>
      </c>
      <c r="I3" s="20">
        <v>3</v>
      </c>
      <c r="J3" s="21">
        <f t="shared" si="1"/>
        <v>100</v>
      </c>
      <c r="K3" s="19">
        <v>14</v>
      </c>
      <c r="L3" s="19">
        <v>3</v>
      </c>
      <c r="M3" s="22">
        <f t="shared" si="2"/>
        <v>155.55555555555557</v>
      </c>
      <c r="N3" s="23">
        <f t="shared" si="3"/>
        <v>23</v>
      </c>
      <c r="O3" s="24">
        <f t="shared" si="4"/>
        <v>0.38333333333333336</v>
      </c>
      <c r="P3" s="31">
        <f t="shared" si="5"/>
        <v>127.77777777777779</v>
      </c>
      <c r="Q3" s="26">
        <f t="shared" si="6"/>
        <v>127</v>
      </c>
      <c r="R3" s="27"/>
      <c r="S3" s="53">
        <v>10</v>
      </c>
    </row>
    <row r="4" spans="1:19" x14ac:dyDescent="0.25">
      <c r="A4" s="12">
        <v>3</v>
      </c>
      <c r="B4" s="28"/>
      <c r="C4" s="32" t="s">
        <v>19</v>
      </c>
      <c r="D4" s="15" t="s">
        <v>17</v>
      </c>
      <c r="E4" s="16">
        <f>VLOOKUP(F4,'[1]Groep A'!X$2:Y154,2)</f>
        <v>0.38400000000000001</v>
      </c>
      <c r="F4" s="17">
        <v>11</v>
      </c>
      <c r="G4" s="18">
        <f t="shared" si="0"/>
        <v>0.36666666666666664</v>
      </c>
      <c r="H4" s="19">
        <v>10</v>
      </c>
      <c r="I4" s="20">
        <v>2</v>
      </c>
      <c r="J4" s="21">
        <f t="shared" si="1"/>
        <v>90.909090909090907</v>
      </c>
      <c r="K4" s="19">
        <v>17</v>
      </c>
      <c r="L4" s="19">
        <v>2</v>
      </c>
      <c r="M4" s="22">
        <f t="shared" si="2"/>
        <v>154.54545454545453</v>
      </c>
      <c r="N4" s="23">
        <f t="shared" si="3"/>
        <v>27</v>
      </c>
      <c r="O4" s="24">
        <f t="shared" si="4"/>
        <v>0.45</v>
      </c>
      <c r="P4" s="31">
        <f t="shared" si="5"/>
        <v>122.72727272727273</v>
      </c>
      <c r="Q4" s="26">
        <f t="shared" si="6"/>
        <v>122</v>
      </c>
      <c r="R4" s="27"/>
      <c r="S4" s="53">
        <v>12</v>
      </c>
    </row>
    <row r="5" spans="1:19" x14ac:dyDescent="0.25">
      <c r="A5" s="12">
        <v>4</v>
      </c>
      <c r="B5" s="28"/>
      <c r="C5" s="32" t="s">
        <v>20</v>
      </c>
      <c r="D5" s="15" t="s">
        <v>17</v>
      </c>
      <c r="E5" s="16">
        <f>VLOOKUP(F5,'[1]Groep A'!X$2:Y45,2)</f>
        <v>0.317</v>
      </c>
      <c r="F5" s="17">
        <v>9</v>
      </c>
      <c r="G5" s="18">
        <f t="shared" si="0"/>
        <v>0.3</v>
      </c>
      <c r="H5" s="19">
        <v>9</v>
      </c>
      <c r="I5" s="20">
        <v>1</v>
      </c>
      <c r="J5" s="21">
        <f t="shared" si="1"/>
        <v>100</v>
      </c>
      <c r="K5" s="19">
        <v>13</v>
      </c>
      <c r="L5" s="19">
        <v>3</v>
      </c>
      <c r="M5" s="22">
        <f t="shared" si="2"/>
        <v>144.44444444444443</v>
      </c>
      <c r="N5" s="23">
        <f t="shared" si="3"/>
        <v>22</v>
      </c>
      <c r="O5" s="24">
        <f t="shared" si="4"/>
        <v>0.36666666666666664</v>
      </c>
      <c r="P5" s="31">
        <f t="shared" si="5"/>
        <v>122.22222222222221</v>
      </c>
      <c r="Q5" s="26">
        <f t="shared" si="6"/>
        <v>122</v>
      </c>
      <c r="R5" s="27"/>
      <c r="S5" s="53">
        <v>10</v>
      </c>
    </row>
    <row r="6" spans="1:19" x14ac:dyDescent="0.25">
      <c r="A6" s="12">
        <v>5</v>
      </c>
      <c r="B6" s="28"/>
      <c r="C6" s="29" t="s">
        <v>21</v>
      </c>
      <c r="D6" s="15" t="s">
        <v>17</v>
      </c>
      <c r="E6" s="16">
        <f>VLOOKUP(F6,'[1]Groep A'!X$2:Y201,2)</f>
        <v>0.317</v>
      </c>
      <c r="F6" s="30">
        <v>9</v>
      </c>
      <c r="G6" s="18">
        <f t="shared" si="0"/>
        <v>0.3</v>
      </c>
      <c r="H6" s="19">
        <v>10</v>
      </c>
      <c r="I6" s="20">
        <v>2</v>
      </c>
      <c r="J6" s="21">
        <f t="shared" si="1"/>
        <v>111.11111111111111</v>
      </c>
      <c r="K6" s="19">
        <v>11</v>
      </c>
      <c r="L6" s="19">
        <v>2</v>
      </c>
      <c r="M6" s="22">
        <f t="shared" si="2"/>
        <v>122.22222222222223</v>
      </c>
      <c r="N6" s="23">
        <f t="shared" si="3"/>
        <v>21</v>
      </c>
      <c r="O6" s="24">
        <f t="shared" si="4"/>
        <v>0.35</v>
      </c>
      <c r="P6" s="31">
        <f t="shared" si="5"/>
        <v>116.66666666666667</v>
      </c>
      <c r="Q6" s="26">
        <f t="shared" si="6"/>
        <v>116</v>
      </c>
      <c r="R6" s="27"/>
      <c r="S6" s="53"/>
    </row>
    <row r="7" spans="1:19" x14ac:dyDescent="0.25">
      <c r="A7" s="12">
        <v>6</v>
      </c>
      <c r="B7" s="13"/>
      <c r="C7" s="32" t="s">
        <v>22</v>
      </c>
      <c r="D7" s="15" t="s">
        <v>17</v>
      </c>
      <c r="E7" s="16">
        <f>VLOOKUP(F7,'[1]Groep A'!X$2:Y80,2)</f>
        <v>0.317</v>
      </c>
      <c r="F7" s="17">
        <v>9</v>
      </c>
      <c r="G7" s="18">
        <f t="shared" si="0"/>
        <v>0.3</v>
      </c>
      <c r="H7" s="19">
        <v>9</v>
      </c>
      <c r="I7" s="20">
        <v>1</v>
      </c>
      <c r="J7" s="21">
        <f t="shared" si="1"/>
        <v>100</v>
      </c>
      <c r="K7" s="19">
        <v>12</v>
      </c>
      <c r="L7" s="19">
        <v>3</v>
      </c>
      <c r="M7" s="22">
        <f t="shared" si="2"/>
        <v>133.33333333333331</v>
      </c>
      <c r="N7" s="23">
        <f t="shared" si="3"/>
        <v>21</v>
      </c>
      <c r="O7" s="24">
        <f t="shared" si="4"/>
        <v>0.35</v>
      </c>
      <c r="P7" s="31">
        <f t="shared" si="5"/>
        <v>116.66666666666667</v>
      </c>
      <c r="Q7" s="26">
        <f t="shared" si="6"/>
        <v>116</v>
      </c>
      <c r="R7" s="27"/>
      <c r="S7" s="53"/>
    </row>
    <row r="8" spans="1:19" x14ac:dyDescent="0.25">
      <c r="A8" s="12">
        <v>7</v>
      </c>
      <c r="B8" s="33"/>
      <c r="C8" s="32" t="s">
        <v>23</v>
      </c>
      <c r="D8" s="15" t="s">
        <v>17</v>
      </c>
      <c r="E8" s="16">
        <f>VLOOKUP(F8,'[1]Groep A'!X$2:Y164,2)</f>
        <v>0.38400000000000001</v>
      </c>
      <c r="F8" s="17">
        <v>11</v>
      </c>
      <c r="G8" s="18">
        <f t="shared" si="0"/>
        <v>0.36666666666666664</v>
      </c>
      <c r="H8" s="34">
        <v>14</v>
      </c>
      <c r="I8" s="34">
        <v>3</v>
      </c>
      <c r="J8" s="21">
        <f t="shared" si="1"/>
        <v>127.27272727272727</v>
      </c>
      <c r="K8" s="34">
        <v>11</v>
      </c>
      <c r="L8" s="34">
        <v>4</v>
      </c>
      <c r="M8" s="22">
        <f t="shared" si="2"/>
        <v>100</v>
      </c>
      <c r="N8" s="23">
        <f t="shared" si="3"/>
        <v>25</v>
      </c>
      <c r="O8" s="24">
        <f t="shared" si="4"/>
        <v>0.41666666666666669</v>
      </c>
      <c r="P8" s="31">
        <f t="shared" si="5"/>
        <v>113.63636363636364</v>
      </c>
      <c r="Q8" s="26">
        <f t="shared" si="6"/>
        <v>113</v>
      </c>
      <c r="R8" s="27" t="s">
        <v>24</v>
      </c>
      <c r="S8" s="53"/>
    </row>
    <row r="9" spans="1:19" x14ac:dyDescent="0.25">
      <c r="A9" s="12">
        <v>8</v>
      </c>
      <c r="B9" s="13"/>
      <c r="C9" s="32" t="s">
        <v>25</v>
      </c>
      <c r="D9" s="15" t="s">
        <v>17</v>
      </c>
      <c r="E9" s="16">
        <f>VLOOKUP(F9,'[1]Groep A'!X$2:Y64,2)</f>
        <v>0.48399999999999999</v>
      </c>
      <c r="F9" s="17">
        <v>14</v>
      </c>
      <c r="G9" s="18">
        <f t="shared" si="0"/>
        <v>0.46666666666666667</v>
      </c>
      <c r="H9" s="19">
        <v>13</v>
      </c>
      <c r="I9" s="20">
        <v>2</v>
      </c>
      <c r="J9" s="21">
        <f t="shared" si="1"/>
        <v>92.857142857142861</v>
      </c>
      <c r="K9" s="19">
        <v>17</v>
      </c>
      <c r="L9" s="19">
        <v>3</v>
      </c>
      <c r="M9" s="22">
        <f t="shared" si="2"/>
        <v>121.42857142857142</v>
      </c>
      <c r="N9" s="23">
        <f t="shared" si="3"/>
        <v>30</v>
      </c>
      <c r="O9" s="24">
        <f t="shared" si="4"/>
        <v>0.5</v>
      </c>
      <c r="P9" s="31">
        <f t="shared" si="5"/>
        <v>107.14285714285714</v>
      </c>
      <c r="Q9" s="26">
        <f t="shared" si="6"/>
        <v>107</v>
      </c>
      <c r="R9" s="27"/>
      <c r="S9" s="53"/>
    </row>
    <row r="10" spans="1:19" x14ac:dyDescent="0.25">
      <c r="A10" s="12">
        <v>9</v>
      </c>
      <c r="B10" s="35"/>
      <c r="C10" s="14" t="s">
        <v>26</v>
      </c>
      <c r="D10" s="15" t="s">
        <v>17</v>
      </c>
      <c r="E10" s="16">
        <f>VLOOKUP(F10,'[1]Groep A'!X$2:Y82,2)</f>
        <v>0.27500000000000002</v>
      </c>
      <c r="F10" s="17">
        <v>8</v>
      </c>
      <c r="G10" s="18">
        <f t="shared" si="0"/>
        <v>0.26666666666666666</v>
      </c>
      <c r="H10" s="36">
        <v>7</v>
      </c>
      <c r="I10" s="36">
        <v>1</v>
      </c>
      <c r="J10" s="21">
        <f t="shared" si="1"/>
        <v>87.5</v>
      </c>
      <c r="K10" s="37">
        <v>10</v>
      </c>
      <c r="L10" s="37">
        <v>3</v>
      </c>
      <c r="M10" s="22">
        <f t="shared" si="2"/>
        <v>125</v>
      </c>
      <c r="N10" s="23">
        <f t="shared" si="3"/>
        <v>17</v>
      </c>
      <c r="O10" s="24">
        <f t="shared" si="4"/>
        <v>0.28333333333333333</v>
      </c>
      <c r="P10" s="31">
        <f t="shared" si="5"/>
        <v>106.25</v>
      </c>
      <c r="Q10" s="26">
        <f t="shared" si="6"/>
        <v>106</v>
      </c>
      <c r="R10" s="27"/>
      <c r="S10" s="53"/>
    </row>
    <row r="11" spans="1:19" x14ac:dyDescent="0.25">
      <c r="A11" s="12">
        <v>10</v>
      </c>
      <c r="B11" s="38"/>
      <c r="C11" s="32" t="s">
        <v>27</v>
      </c>
      <c r="D11" s="15" t="s">
        <v>17</v>
      </c>
      <c r="E11" s="16">
        <f>VLOOKUP(F11,'[1]Groep A'!X$2:Y140,2)</f>
        <v>0.27500000000000002</v>
      </c>
      <c r="F11" s="17">
        <v>8</v>
      </c>
      <c r="G11" s="18">
        <f t="shared" si="0"/>
        <v>0.26666666666666666</v>
      </c>
      <c r="H11" s="39">
        <v>8</v>
      </c>
      <c r="I11" s="39">
        <v>2</v>
      </c>
      <c r="J11" s="21">
        <f t="shared" si="1"/>
        <v>100</v>
      </c>
      <c r="K11" s="40">
        <v>9</v>
      </c>
      <c r="L11" s="40">
        <v>3</v>
      </c>
      <c r="M11" s="22">
        <f t="shared" si="2"/>
        <v>112.5</v>
      </c>
      <c r="N11" s="23">
        <f t="shared" si="3"/>
        <v>17</v>
      </c>
      <c r="O11" s="24">
        <f t="shared" si="4"/>
        <v>0.28333333333333333</v>
      </c>
      <c r="P11" s="31">
        <f t="shared" si="5"/>
        <v>106.25</v>
      </c>
      <c r="Q11" s="26">
        <f t="shared" si="6"/>
        <v>106</v>
      </c>
      <c r="R11" s="27" t="s">
        <v>24</v>
      </c>
      <c r="S11" s="53"/>
    </row>
    <row r="12" spans="1:19" x14ac:dyDescent="0.25">
      <c r="A12" s="12">
        <v>11</v>
      </c>
      <c r="B12" s="41"/>
      <c r="C12" s="14" t="s">
        <v>28</v>
      </c>
      <c r="D12" s="15" t="s">
        <v>17</v>
      </c>
      <c r="E12" s="16">
        <f>VLOOKUP(F12,'[1]Groep A'!X$2:Y73,2)</f>
        <v>0.27500000000000002</v>
      </c>
      <c r="F12" s="17">
        <v>8</v>
      </c>
      <c r="G12" s="18">
        <f t="shared" si="0"/>
        <v>0.26666666666666666</v>
      </c>
      <c r="H12" s="42">
        <v>8</v>
      </c>
      <c r="I12" s="43">
        <v>2</v>
      </c>
      <c r="J12" s="21">
        <f t="shared" si="1"/>
        <v>100</v>
      </c>
      <c r="K12" s="44">
        <v>9</v>
      </c>
      <c r="L12" s="44">
        <v>2</v>
      </c>
      <c r="M12" s="22">
        <f t="shared" si="2"/>
        <v>112.5</v>
      </c>
      <c r="N12" s="23">
        <f t="shared" si="3"/>
        <v>17</v>
      </c>
      <c r="O12" s="24">
        <f t="shared" si="4"/>
        <v>0.28333333333333333</v>
      </c>
      <c r="P12" s="31">
        <f t="shared" si="5"/>
        <v>106.25</v>
      </c>
      <c r="Q12" s="26">
        <f t="shared" si="6"/>
        <v>106</v>
      </c>
      <c r="R12" s="27"/>
      <c r="S12" s="53"/>
    </row>
    <row r="13" spans="1:19" x14ac:dyDescent="0.25">
      <c r="A13" s="12">
        <v>12</v>
      </c>
      <c r="B13" s="45"/>
      <c r="C13" s="14" t="s">
        <v>29</v>
      </c>
      <c r="D13" s="15" t="s">
        <v>17</v>
      </c>
      <c r="E13" s="16">
        <f>VLOOKUP(F13,'[1]Groep A'!X$2:Y124,2)</f>
        <v>0.317</v>
      </c>
      <c r="F13" s="17">
        <v>9</v>
      </c>
      <c r="G13" s="18">
        <f t="shared" si="0"/>
        <v>0.3</v>
      </c>
      <c r="H13" s="42">
        <v>9</v>
      </c>
      <c r="I13" s="43">
        <v>2</v>
      </c>
      <c r="J13" s="21">
        <f t="shared" si="1"/>
        <v>100</v>
      </c>
      <c r="K13" s="44">
        <v>10</v>
      </c>
      <c r="L13" s="44">
        <v>2</v>
      </c>
      <c r="M13" s="22">
        <f t="shared" si="2"/>
        <v>111.11111111111111</v>
      </c>
      <c r="N13" s="23">
        <f t="shared" si="3"/>
        <v>19</v>
      </c>
      <c r="O13" s="24">
        <f t="shared" si="4"/>
        <v>0.31666666666666665</v>
      </c>
      <c r="P13" s="31">
        <f t="shared" si="5"/>
        <v>105.55555555555556</v>
      </c>
      <c r="Q13" s="26">
        <f t="shared" si="6"/>
        <v>105</v>
      </c>
      <c r="R13" s="27"/>
      <c r="S13" s="53"/>
    </row>
    <row r="14" spans="1:19" x14ac:dyDescent="0.25">
      <c r="A14" s="12">
        <v>13</v>
      </c>
      <c r="B14" s="45"/>
      <c r="C14" s="29" t="s">
        <v>30</v>
      </c>
      <c r="D14" s="15" t="s">
        <v>17</v>
      </c>
      <c r="E14" s="16">
        <f>VLOOKUP(F14,'[1]Groep A'!X$2:Y198,2)</f>
        <v>0.45</v>
      </c>
      <c r="F14" s="30">
        <v>13</v>
      </c>
      <c r="G14" s="18">
        <f t="shared" si="0"/>
        <v>0.43333333333333335</v>
      </c>
      <c r="H14" s="42">
        <v>13</v>
      </c>
      <c r="I14" s="43">
        <v>3</v>
      </c>
      <c r="J14" s="21">
        <f t="shared" si="1"/>
        <v>100</v>
      </c>
      <c r="K14" s="44">
        <v>14</v>
      </c>
      <c r="L14" s="44">
        <v>4</v>
      </c>
      <c r="M14" s="22">
        <f t="shared" si="2"/>
        <v>107.69230769230769</v>
      </c>
      <c r="N14" s="23">
        <f t="shared" si="3"/>
        <v>27</v>
      </c>
      <c r="O14" s="24">
        <f t="shared" si="4"/>
        <v>0.45</v>
      </c>
      <c r="P14" s="31">
        <f t="shared" si="5"/>
        <v>103.84615384615385</v>
      </c>
      <c r="Q14" s="26">
        <f t="shared" si="6"/>
        <v>103</v>
      </c>
      <c r="R14" s="27"/>
      <c r="S14" s="53"/>
    </row>
    <row r="15" spans="1:19" x14ac:dyDescent="0.25">
      <c r="A15" s="12">
        <v>14</v>
      </c>
      <c r="B15" s="38"/>
      <c r="C15" s="32" t="s">
        <v>31</v>
      </c>
      <c r="D15" s="15" t="s">
        <v>17</v>
      </c>
      <c r="E15" s="16">
        <f>VLOOKUP(F15,'[1]Groep A'!X$2:Y104,2)</f>
        <v>0.317</v>
      </c>
      <c r="F15" s="17">
        <v>9</v>
      </c>
      <c r="G15" s="18">
        <f t="shared" si="0"/>
        <v>0.3</v>
      </c>
      <c r="H15" s="39">
        <v>6</v>
      </c>
      <c r="I15" s="39">
        <v>1</v>
      </c>
      <c r="J15" s="21">
        <f t="shared" si="1"/>
        <v>66.666666666666657</v>
      </c>
      <c r="K15" s="40">
        <v>12</v>
      </c>
      <c r="L15" s="40">
        <v>3</v>
      </c>
      <c r="M15" s="22">
        <f t="shared" si="2"/>
        <v>133.33333333333331</v>
      </c>
      <c r="N15" s="23">
        <f t="shared" si="3"/>
        <v>18</v>
      </c>
      <c r="O15" s="24">
        <f t="shared" si="4"/>
        <v>0.3</v>
      </c>
      <c r="P15" s="31">
        <f t="shared" si="5"/>
        <v>100</v>
      </c>
      <c r="Q15" s="26">
        <f t="shared" si="6"/>
        <v>100</v>
      </c>
      <c r="R15" s="27"/>
      <c r="S15" s="53"/>
    </row>
    <row r="16" spans="1:19" x14ac:dyDescent="0.25">
      <c r="A16" s="12">
        <v>15</v>
      </c>
      <c r="B16" s="38"/>
      <c r="C16" s="14" t="s">
        <v>32</v>
      </c>
      <c r="D16" s="15" t="s">
        <v>17</v>
      </c>
      <c r="E16" s="16">
        <f>VLOOKUP(F16,'[1]Groep A'!X$2:Y136,2)</f>
        <v>0.27500000000000002</v>
      </c>
      <c r="F16" s="17">
        <v>8</v>
      </c>
      <c r="G16" s="18">
        <f t="shared" si="0"/>
        <v>0.26666666666666666</v>
      </c>
      <c r="H16" s="39">
        <v>7</v>
      </c>
      <c r="I16" s="39">
        <v>2</v>
      </c>
      <c r="J16" s="21">
        <f t="shared" si="1"/>
        <v>87.5</v>
      </c>
      <c r="K16" s="40">
        <v>9</v>
      </c>
      <c r="L16" s="40">
        <v>1</v>
      </c>
      <c r="M16" s="22">
        <f t="shared" si="2"/>
        <v>112.5</v>
      </c>
      <c r="N16" s="23">
        <f t="shared" si="3"/>
        <v>16</v>
      </c>
      <c r="O16" s="24">
        <f t="shared" si="4"/>
        <v>0.26666666666666666</v>
      </c>
      <c r="P16" s="31">
        <f t="shared" si="5"/>
        <v>100</v>
      </c>
      <c r="Q16" s="26">
        <f t="shared" si="6"/>
        <v>100</v>
      </c>
      <c r="R16" s="27"/>
      <c r="S16" s="53"/>
    </row>
    <row r="17" spans="1:19" x14ac:dyDescent="0.25">
      <c r="A17" s="12">
        <v>16</v>
      </c>
      <c r="B17" s="38"/>
      <c r="C17" s="32" t="s">
        <v>33</v>
      </c>
      <c r="D17" s="15" t="s">
        <v>17</v>
      </c>
      <c r="E17" s="16">
        <f>VLOOKUP(F17,'[1]Groep A'!X$2:Y114,2)</f>
        <v>0.317</v>
      </c>
      <c r="F17" s="17">
        <v>9</v>
      </c>
      <c r="G17" s="18">
        <f t="shared" si="0"/>
        <v>0.3</v>
      </c>
      <c r="H17" s="39">
        <v>5</v>
      </c>
      <c r="I17" s="39">
        <v>1</v>
      </c>
      <c r="J17" s="21">
        <f t="shared" si="1"/>
        <v>55.555555555555557</v>
      </c>
      <c r="K17" s="40">
        <v>13</v>
      </c>
      <c r="L17" s="40">
        <v>3</v>
      </c>
      <c r="M17" s="22">
        <f t="shared" si="2"/>
        <v>144.44444444444443</v>
      </c>
      <c r="N17" s="23">
        <f t="shared" si="3"/>
        <v>18</v>
      </c>
      <c r="O17" s="24">
        <f t="shared" si="4"/>
        <v>0.3</v>
      </c>
      <c r="P17" s="31">
        <f t="shared" si="5"/>
        <v>100</v>
      </c>
      <c r="Q17" s="26">
        <f t="shared" si="6"/>
        <v>100</v>
      </c>
      <c r="R17" s="27"/>
      <c r="S17" s="53"/>
    </row>
    <row r="18" spans="1:19" x14ac:dyDescent="0.25">
      <c r="A18" s="12">
        <v>17</v>
      </c>
      <c r="B18" s="45"/>
      <c r="C18" s="32" t="s">
        <v>34</v>
      </c>
      <c r="D18" s="15" t="s">
        <v>17</v>
      </c>
      <c r="E18" s="16">
        <f>VLOOKUP(F18,'[1]Groep A'!X$2:Y52,2)</f>
        <v>0.38400000000000001</v>
      </c>
      <c r="F18" s="17">
        <v>11</v>
      </c>
      <c r="G18" s="18">
        <f t="shared" si="0"/>
        <v>0.36666666666666664</v>
      </c>
      <c r="H18" s="42">
        <v>11</v>
      </c>
      <c r="I18" s="43">
        <v>2</v>
      </c>
      <c r="J18" s="21">
        <f t="shared" si="1"/>
        <v>100</v>
      </c>
      <c r="K18" s="44">
        <v>11</v>
      </c>
      <c r="L18" s="44">
        <v>2</v>
      </c>
      <c r="M18" s="22">
        <f t="shared" si="2"/>
        <v>100</v>
      </c>
      <c r="N18" s="23">
        <f t="shared" si="3"/>
        <v>22</v>
      </c>
      <c r="O18" s="24">
        <f t="shared" si="4"/>
        <v>0.36666666666666664</v>
      </c>
      <c r="P18" s="31">
        <f t="shared" si="5"/>
        <v>100</v>
      </c>
      <c r="Q18" s="26">
        <f t="shared" si="6"/>
        <v>100</v>
      </c>
      <c r="R18" s="27" t="s">
        <v>24</v>
      </c>
      <c r="S18" s="53"/>
    </row>
    <row r="19" spans="1:19" x14ac:dyDescent="0.25">
      <c r="A19" s="12">
        <v>18</v>
      </c>
      <c r="B19" s="45"/>
      <c r="C19" s="32" t="s">
        <v>35</v>
      </c>
      <c r="D19" s="15" t="s">
        <v>17</v>
      </c>
      <c r="E19" s="16">
        <f>VLOOKUP(F19,'[1]Groep A'!X$2:Y120,2)</f>
        <v>0.38400000000000001</v>
      </c>
      <c r="F19" s="17">
        <v>11</v>
      </c>
      <c r="G19" s="18">
        <f t="shared" si="0"/>
        <v>0.36666666666666664</v>
      </c>
      <c r="H19" s="42">
        <v>8</v>
      </c>
      <c r="I19" s="43">
        <v>2</v>
      </c>
      <c r="J19" s="21">
        <f t="shared" si="1"/>
        <v>72.727272727272734</v>
      </c>
      <c r="K19" s="44">
        <v>14</v>
      </c>
      <c r="L19" s="44">
        <v>5</v>
      </c>
      <c r="M19" s="22">
        <f t="shared" si="2"/>
        <v>127.27272727272727</v>
      </c>
      <c r="N19" s="23">
        <f t="shared" si="3"/>
        <v>22</v>
      </c>
      <c r="O19" s="24">
        <f t="shared" si="4"/>
        <v>0.36666666666666664</v>
      </c>
      <c r="P19" s="31">
        <f t="shared" si="5"/>
        <v>100</v>
      </c>
      <c r="Q19" s="26">
        <f t="shared" si="6"/>
        <v>100</v>
      </c>
      <c r="R19" s="27"/>
      <c r="S19" s="53"/>
    </row>
    <row r="20" spans="1:19" x14ac:dyDescent="0.25">
      <c r="A20" s="12">
        <v>19</v>
      </c>
      <c r="B20" s="38"/>
      <c r="C20" s="32" t="s">
        <v>36</v>
      </c>
      <c r="D20" s="15" t="s">
        <v>17</v>
      </c>
      <c r="E20" s="16">
        <f>VLOOKUP(F20,'[1]Groep A'!X$2:Y112,2)</f>
        <v>0.35</v>
      </c>
      <c r="F20" s="17">
        <v>10</v>
      </c>
      <c r="G20" s="18">
        <f t="shared" si="0"/>
        <v>0.33333333333333331</v>
      </c>
      <c r="H20" s="39">
        <v>9</v>
      </c>
      <c r="I20" s="39">
        <v>3</v>
      </c>
      <c r="J20" s="21">
        <f t="shared" si="1"/>
        <v>90</v>
      </c>
      <c r="K20" s="40">
        <v>10</v>
      </c>
      <c r="L20" s="40">
        <v>3</v>
      </c>
      <c r="M20" s="22">
        <f t="shared" si="2"/>
        <v>100</v>
      </c>
      <c r="N20" s="23">
        <f t="shared" si="3"/>
        <v>19</v>
      </c>
      <c r="O20" s="24">
        <f t="shared" si="4"/>
        <v>0.31666666666666665</v>
      </c>
      <c r="P20" s="31">
        <f t="shared" si="5"/>
        <v>95</v>
      </c>
      <c r="Q20" s="26">
        <f t="shared" si="6"/>
        <v>95</v>
      </c>
      <c r="R20" s="27"/>
      <c r="S20" s="53"/>
    </row>
    <row r="21" spans="1:19" x14ac:dyDescent="0.25">
      <c r="A21" s="12">
        <v>20</v>
      </c>
      <c r="B21" s="38"/>
      <c r="C21" s="32" t="s">
        <v>37</v>
      </c>
      <c r="D21" s="15" t="s">
        <v>17</v>
      </c>
      <c r="E21" s="16">
        <f>VLOOKUP(F21,'[1]Groep A'!X$2:Y130,2)</f>
        <v>0.27500000000000002</v>
      </c>
      <c r="F21" s="17">
        <v>8</v>
      </c>
      <c r="G21" s="18">
        <f t="shared" si="0"/>
        <v>0.26666666666666666</v>
      </c>
      <c r="H21" s="39">
        <v>10</v>
      </c>
      <c r="I21" s="39">
        <v>2</v>
      </c>
      <c r="J21" s="21">
        <f t="shared" si="1"/>
        <v>125</v>
      </c>
      <c r="K21" s="40">
        <v>5</v>
      </c>
      <c r="L21" s="40">
        <v>2</v>
      </c>
      <c r="M21" s="22">
        <f t="shared" si="2"/>
        <v>62.5</v>
      </c>
      <c r="N21" s="23">
        <f t="shared" si="3"/>
        <v>15</v>
      </c>
      <c r="O21" s="24">
        <f t="shared" si="4"/>
        <v>0.25</v>
      </c>
      <c r="P21" s="31">
        <f t="shared" si="5"/>
        <v>93.75</v>
      </c>
      <c r="Q21" s="26">
        <f t="shared" si="6"/>
        <v>93</v>
      </c>
      <c r="R21" s="27"/>
      <c r="S21" s="53"/>
    </row>
    <row r="22" spans="1:19" x14ac:dyDescent="0.25">
      <c r="A22" s="12">
        <v>21</v>
      </c>
      <c r="B22" s="45"/>
      <c r="C22" s="32" t="s">
        <v>38</v>
      </c>
      <c r="D22" s="15" t="s">
        <v>17</v>
      </c>
      <c r="E22" s="16">
        <f>VLOOKUP(F22,'[1]Groep A'!X$2:Y112,2)</f>
        <v>0.38400000000000001</v>
      </c>
      <c r="F22" s="17">
        <v>11</v>
      </c>
      <c r="G22" s="18">
        <f t="shared" si="0"/>
        <v>0.36666666666666664</v>
      </c>
      <c r="H22" s="42">
        <v>7</v>
      </c>
      <c r="I22" s="43">
        <v>3</v>
      </c>
      <c r="J22" s="21">
        <f t="shared" si="1"/>
        <v>63.636363636363633</v>
      </c>
      <c r="K22" s="44">
        <v>13</v>
      </c>
      <c r="L22" s="44">
        <v>3</v>
      </c>
      <c r="M22" s="22">
        <f t="shared" si="2"/>
        <v>118.18181818181819</v>
      </c>
      <c r="N22" s="23">
        <f t="shared" si="3"/>
        <v>20</v>
      </c>
      <c r="O22" s="24">
        <f t="shared" si="4"/>
        <v>0.33333333333333331</v>
      </c>
      <c r="P22" s="31">
        <f t="shared" si="5"/>
        <v>90.909090909090907</v>
      </c>
      <c r="Q22" s="26">
        <f t="shared" si="6"/>
        <v>90</v>
      </c>
      <c r="R22" s="27"/>
      <c r="S22" s="53"/>
    </row>
    <row r="23" spans="1:19" x14ac:dyDescent="0.25">
      <c r="A23" s="12">
        <v>22</v>
      </c>
      <c r="B23" s="41"/>
      <c r="C23" s="32" t="s">
        <v>39</v>
      </c>
      <c r="D23" s="15" t="s">
        <v>17</v>
      </c>
      <c r="E23" s="16">
        <f>VLOOKUP(F23,'[1]Groep A'!X$2:Y104,2)</f>
        <v>0.317</v>
      </c>
      <c r="F23" s="17">
        <v>9</v>
      </c>
      <c r="G23" s="18">
        <f t="shared" si="0"/>
        <v>0.3</v>
      </c>
      <c r="H23" s="42">
        <v>9</v>
      </c>
      <c r="I23" s="43">
        <v>2</v>
      </c>
      <c r="J23" s="21">
        <f t="shared" si="1"/>
        <v>100</v>
      </c>
      <c r="K23" s="44">
        <v>7</v>
      </c>
      <c r="L23" s="44">
        <v>2</v>
      </c>
      <c r="M23" s="22">
        <f t="shared" si="2"/>
        <v>77.777777777777786</v>
      </c>
      <c r="N23" s="23">
        <f t="shared" si="3"/>
        <v>16</v>
      </c>
      <c r="O23" s="24">
        <f t="shared" si="4"/>
        <v>0.26666666666666666</v>
      </c>
      <c r="P23" s="31">
        <f t="shared" si="5"/>
        <v>88.8888888888889</v>
      </c>
      <c r="Q23" s="26">
        <f t="shared" si="6"/>
        <v>88</v>
      </c>
      <c r="R23" s="27"/>
      <c r="S23" s="53"/>
    </row>
    <row r="24" spans="1:19" x14ac:dyDescent="0.25">
      <c r="A24" s="12">
        <v>23</v>
      </c>
      <c r="B24" s="38"/>
      <c r="C24" s="32" t="s">
        <v>40</v>
      </c>
      <c r="D24" s="15" t="s">
        <v>17</v>
      </c>
      <c r="E24" s="16">
        <f>VLOOKUP(F24,'[1]Groep A'!X$2:Y106,2)</f>
        <v>0.27500000000000002</v>
      </c>
      <c r="F24" s="17">
        <v>8</v>
      </c>
      <c r="G24" s="18">
        <f t="shared" si="0"/>
        <v>0.26666666666666666</v>
      </c>
      <c r="H24" s="39">
        <v>6</v>
      </c>
      <c r="I24" s="39">
        <v>2</v>
      </c>
      <c r="J24" s="21">
        <f t="shared" si="1"/>
        <v>75</v>
      </c>
      <c r="K24" s="40">
        <v>8</v>
      </c>
      <c r="L24" s="40">
        <v>2</v>
      </c>
      <c r="M24" s="22">
        <f t="shared" si="2"/>
        <v>100</v>
      </c>
      <c r="N24" s="23">
        <f t="shared" si="3"/>
        <v>14</v>
      </c>
      <c r="O24" s="24">
        <f t="shared" si="4"/>
        <v>0.23333333333333334</v>
      </c>
      <c r="P24" s="31">
        <f t="shared" si="5"/>
        <v>87.5</v>
      </c>
      <c r="Q24" s="26">
        <f t="shared" si="6"/>
        <v>87</v>
      </c>
      <c r="R24" s="27"/>
      <c r="S24" s="53"/>
    </row>
    <row r="25" spans="1:19" x14ac:dyDescent="0.25">
      <c r="A25" s="12">
        <v>24</v>
      </c>
      <c r="B25" s="45"/>
      <c r="C25" s="32" t="s">
        <v>41</v>
      </c>
      <c r="D25" s="15" t="s">
        <v>17</v>
      </c>
      <c r="E25" s="16">
        <f>VLOOKUP(F25,'[1]Groep A'!X$2:Y87,2)</f>
        <v>0.27500000000000002</v>
      </c>
      <c r="F25" s="17">
        <v>8</v>
      </c>
      <c r="G25" s="18">
        <f t="shared" si="0"/>
        <v>0.26666666666666666</v>
      </c>
      <c r="H25" s="42">
        <v>9</v>
      </c>
      <c r="I25" s="43">
        <v>3</v>
      </c>
      <c r="J25" s="21">
        <f t="shared" si="1"/>
        <v>112.5</v>
      </c>
      <c r="K25" s="44">
        <v>5</v>
      </c>
      <c r="L25" s="44">
        <v>3</v>
      </c>
      <c r="M25" s="22">
        <f t="shared" si="2"/>
        <v>62.5</v>
      </c>
      <c r="N25" s="23">
        <f t="shared" si="3"/>
        <v>14</v>
      </c>
      <c r="O25" s="24">
        <f t="shared" si="4"/>
        <v>0.23333333333333334</v>
      </c>
      <c r="P25" s="31">
        <f t="shared" si="5"/>
        <v>87.5</v>
      </c>
      <c r="Q25" s="26">
        <f t="shared" si="6"/>
        <v>87</v>
      </c>
      <c r="R25" s="27"/>
      <c r="S25" s="53"/>
    </row>
    <row r="26" spans="1:19" x14ac:dyDescent="0.25">
      <c r="A26" s="12">
        <v>25</v>
      </c>
      <c r="B26" s="45"/>
      <c r="C26" s="32" t="s">
        <v>42</v>
      </c>
      <c r="D26" s="15" t="s">
        <v>17</v>
      </c>
      <c r="E26" s="16">
        <f>VLOOKUP(F26,'[1]Groep A'!X$2:Y78,2)</f>
        <v>0.27500000000000002</v>
      </c>
      <c r="F26" s="17">
        <v>8</v>
      </c>
      <c r="G26" s="18">
        <f t="shared" si="0"/>
        <v>0.26666666666666666</v>
      </c>
      <c r="H26" s="42">
        <v>9</v>
      </c>
      <c r="I26" s="43">
        <v>3</v>
      </c>
      <c r="J26" s="21">
        <f t="shared" si="1"/>
        <v>112.5</v>
      </c>
      <c r="K26" s="44">
        <v>5</v>
      </c>
      <c r="L26" s="44">
        <v>1</v>
      </c>
      <c r="M26" s="22">
        <f t="shared" si="2"/>
        <v>62.5</v>
      </c>
      <c r="N26" s="23">
        <f t="shared" si="3"/>
        <v>14</v>
      </c>
      <c r="O26" s="24">
        <f t="shared" si="4"/>
        <v>0.23333333333333334</v>
      </c>
      <c r="P26" s="31">
        <f t="shared" si="5"/>
        <v>87.5</v>
      </c>
      <c r="Q26" s="26">
        <f t="shared" si="6"/>
        <v>87</v>
      </c>
      <c r="R26" s="27"/>
      <c r="S26" s="53"/>
    </row>
    <row r="27" spans="1:19" x14ac:dyDescent="0.25">
      <c r="A27" s="12">
        <v>26</v>
      </c>
      <c r="B27" s="45"/>
      <c r="C27" s="29" t="s">
        <v>43</v>
      </c>
      <c r="D27" s="15" t="s">
        <v>17</v>
      </c>
      <c r="E27" s="16">
        <f>VLOOKUP(F27,'[1]Groep A'!X$2:Y200,2)</f>
        <v>0.27500000000000002</v>
      </c>
      <c r="F27" s="30">
        <v>8</v>
      </c>
      <c r="G27" s="18">
        <f t="shared" si="0"/>
        <v>0.26666666666666666</v>
      </c>
      <c r="H27" s="42">
        <v>5</v>
      </c>
      <c r="I27" s="43">
        <v>1</v>
      </c>
      <c r="J27" s="21">
        <f t="shared" si="1"/>
        <v>62.5</v>
      </c>
      <c r="K27" s="44">
        <v>9</v>
      </c>
      <c r="L27" s="44">
        <v>3</v>
      </c>
      <c r="M27" s="22">
        <f t="shared" si="2"/>
        <v>112.5</v>
      </c>
      <c r="N27" s="23">
        <f t="shared" si="3"/>
        <v>14</v>
      </c>
      <c r="O27" s="24">
        <f t="shared" si="4"/>
        <v>0.23333333333333334</v>
      </c>
      <c r="P27" s="31">
        <f t="shared" si="5"/>
        <v>87.5</v>
      </c>
      <c r="Q27" s="26">
        <f t="shared" si="6"/>
        <v>87</v>
      </c>
      <c r="R27" s="27"/>
      <c r="S27" s="53"/>
    </row>
    <row r="28" spans="1:19" x14ac:dyDescent="0.25">
      <c r="A28" s="12">
        <v>27</v>
      </c>
      <c r="B28" s="38"/>
      <c r="C28" s="32" t="s">
        <v>44</v>
      </c>
      <c r="D28" s="15" t="s">
        <v>17</v>
      </c>
      <c r="E28" s="16">
        <f>VLOOKUP(F28,'[1]Groep A'!X$2:Y116,2)</f>
        <v>0.38400000000000001</v>
      </c>
      <c r="F28" s="17">
        <v>11</v>
      </c>
      <c r="G28" s="18">
        <f t="shared" si="0"/>
        <v>0.36666666666666664</v>
      </c>
      <c r="H28" s="39">
        <v>8</v>
      </c>
      <c r="I28" s="39">
        <v>2</v>
      </c>
      <c r="J28" s="21">
        <f t="shared" si="1"/>
        <v>72.727272727272734</v>
      </c>
      <c r="K28" s="40">
        <v>11</v>
      </c>
      <c r="L28" s="40">
        <v>1</v>
      </c>
      <c r="M28" s="22">
        <f t="shared" si="2"/>
        <v>100</v>
      </c>
      <c r="N28" s="23">
        <f t="shared" si="3"/>
        <v>19</v>
      </c>
      <c r="O28" s="24">
        <f t="shared" si="4"/>
        <v>0.31666666666666665</v>
      </c>
      <c r="P28" s="31">
        <f t="shared" si="5"/>
        <v>86.36363636363636</v>
      </c>
      <c r="Q28" s="26">
        <f t="shared" si="6"/>
        <v>86</v>
      </c>
      <c r="R28" s="27"/>
      <c r="S28" s="53"/>
    </row>
    <row r="29" spans="1:19" x14ac:dyDescent="0.25">
      <c r="A29" s="12">
        <v>28</v>
      </c>
      <c r="B29" s="41"/>
      <c r="C29" s="14" t="s">
        <v>45</v>
      </c>
      <c r="D29" s="15" t="s">
        <v>17</v>
      </c>
      <c r="E29" s="16">
        <f>VLOOKUP(F29,'[1]Groep A'!X$2:Y48,2)</f>
        <v>0.38400000000000001</v>
      </c>
      <c r="F29" s="17">
        <v>11</v>
      </c>
      <c r="G29" s="18">
        <f t="shared" si="0"/>
        <v>0.36666666666666664</v>
      </c>
      <c r="H29" s="42">
        <v>7</v>
      </c>
      <c r="I29" s="43">
        <v>2</v>
      </c>
      <c r="J29" s="21">
        <f t="shared" si="1"/>
        <v>63.636363636363633</v>
      </c>
      <c r="K29" s="44">
        <v>12</v>
      </c>
      <c r="L29" s="44">
        <v>3</v>
      </c>
      <c r="M29" s="22">
        <f t="shared" si="2"/>
        <v>109.09090909090908</v>
      </c>
      <c r="N29" s="23">
        <f t="shared" si="3"/>
        <v>19</v>
      </c>
      <c r="O29" s="24">
        <f t="shared" si="4"/>
        <v>0.31666666666666665</v>
      </c>
      <c r="P29" s="31">
        <f t="shared" si="5"/>
        <v>86.36363636363636</v>
      </c>
      <c r="Q29" s="26">
        <f t="shared" si="6"/>
        <v>86</v>
      </c>
      <c r="R29" s="27"/>
      <c r="S29" s="53"/>
    </row>
    <row r="30" spans="1:19" x14ac:dyDescent="0.25">
      <c r="A30" s="12">
        <v>29</v>
      </c>
      <c r="B30" s="45"/>
      <c r="C30" s="14" t="s">
        <v>46</v>
      </c>
      <c r="D30" s="15" t="s">
        <v>17</v>
      </c>
      <c r="E30" s="16">
        <f>VLOOKUP(F30,'[1]Groep A'!X$2:Y92,2)</f>
        <v>0.38400000000000001</v>
      </c>
      <c r="F30" s="17">
        <v>11</v>
      </c>
      <c r="G30" s="18">
        <f t="shared" si="0"/>
        <v>0.36666666666666664</v>
      </c>
      <c r="H30" s="42">
        <v>7</v>
      </c>
      <c r="I30" s="43">
        <v>2</v>
      </c>
      <c r="J30" s="21">
        <f t="shared" si="1"/>
        <v>63.636363636363633</v>
      </c>
      <c r="K30" s="44">
        <v>12</v>
      </c>
      <c r="L30" s="44">
        <v>4</v>
      </c>
      <c r="M30" s="22">
        <f t="shared" si="2"/>
        <v>109.09090909090908</v>
      </c>
      <c r="N30" s="23">
        <f t="shared" si="3"/>
        <v>19</v>
      </c>
      <c r="O30" s="24">
        <f t="shared" si="4"/>
        <v>0.31666666666666665</v>
      </c>
      <c r="P30" s="31">
        <f t="shared" si="5"/>
        <v>86.36363636363636</v>
      </c>
      <c r="Q30" s="26">
        <f t="shared" si="6"/>
        <v>86</v>
      </c>
      <c r="R30" s="27" t="s">
        <v>24</v>
      </c>
      <c r="S30" s="53"/>
    </row>
    <row r="31" spans="1:19" x14ac:dyDescent="0.25">
      <c r="A31" s="12">
        <v>30</v>
      </c>
      <c r="B31" s="35"/>
      <c r="C31" s="32" t="s">
        <v>47</v>
      </c>
      <c r="D31" s="15" t="s">
        <v>17</v>
      </c>
      <c r="E31" s="16">
        <f>VLOOKUP(F31,'[1]Groep A'!X$2:Y68,2)</f>
        <v>0.35</v>
      </c>
      <c r="F31" s="17">
        <v>10</v>
      </c>
      <c r="G31" s="18">
        <f t="shared" si="0"/>
        <v>0.33333333333333331</v>
      </c>
      <c r="H31" s="36">
        <v>9</v>
      </c>
      <c r="I31" s="36">
        <v>2</v>
      </c>
      <c r="J31" s="21">
        <f t="shared" si="1"/>
        <v>90</v>
      </c>
      <c r="K31" s="37">
        <v>8</v>
      </c>
      <c r="L31" s="37">
        <v>2</v>
      </c>
      <c r="M31" s="22">
        <f t="shared" si="2"/>
        <v>80</v>
      </c>
      <c r="N31" s="23">
        <f t="shared" si="3"/>
        <v>17</v>
      </c>
      <c r="O31" s="24">
        <f t="shared" si="4"/>
        <v>0.28333333333333333</v>
      </c>
      <c r="P31" s="31">
        <f t="shared" si="5"/>
        <v>85</v>
      </c>
      <c r="Q31" s="26">
        <f t="shared" si="6"/>
        <v>85</v>
      </c>
      <c r="R31" s="27" t="s">
        <v>24</v>
      </c>
      <c r="S31" s="53"/>
    </row>
    <row r="32" spans="1:19" x14ac:dyDescent="0.25">
      <c r="A32" s="12">
        <v>31</v>
      </c>
      <c r="B32" s="45"/>
      <c r="C32" s="32" t="s">
        <v>48</v>
      </c>
      <c r="D32" s="15" t="s">
        <v>17</v>
      </c>
      <c r="E32" s="16">
        <f>VLOOKUP(F32,'[1]Groep A'!X$2:Y91,2)</f>
        <v>0.35</v>
      </c>
      <c r="F32" s="17">
        <v>10</v>
      </c>
      <c r="G32" s="18">
        <f t="shared" si="0"/>
        <v>0.33333333333333331</v>
      </c>
      <c r="H32" s="42">
        <v>9</v>
      </c>
      <c r="I32" s="43">
        <v>2</v>
      </c>
      <c r="J32" s="21">
        <f t="shared" si="1"/>
        <v>90</v>
      </c>
      <c r="K32" s="44">
        <v>8</v>
      </c>
      <c r="L32" s="44">
        <v>2</v>
      </c>
      <c r="M32" s="22">
        <f t="shared" si="2"/>
        <v>80</v>
      </c>
      <c r="N32" s="23">
        <f t="shared" si="3"/>
        <v>17</v>
      </c>
      <c r="O32" s="24">
        <f t="shared" si="4"/>
        <v>0.28333333333333333</v>
      </c>
      <c r="P32" s="31">
        <f t="shared" si="5"/>
        <v>85</v>
      </c>
      <c r="Q32" s="26">
        <f t="shared" si="6"/>
        <v>85</v>
      </c>
      <c r="R32" s="27"/>
      <c r="S32" s="53"/>
    </row>
    <row r="33" spans="1:19" x14ac:dyDescent="0.25">
      <c r="A33" s="12">
        <v>32</v>
      </c>
      <c r="B33" s="38"/>
      <c r="C33" s="32" t="s">
        <v>49</v>
      </c>
      <c r="D33" s="15" t="s">
        <v>17</v>
      </c>
      <c r="E33" s="16">
        <f>VLOOKUP(F33,'[1]Groep A'!X$2:Y122,2)</f>
        <v>0.35</v>
      </c>
      <c r="F33" s="17">
        <v>10</v>
      </c>
      <c r="G33" s="18">
        <f t="shared" si="0"/>
        <v>0.33333333333333331</v>
      </c>
      <c r="H33" s="39">
        <v>6</v>
      </c>
      <c r="I33" s="39">
        <v>2</v>
      </c>
      <c r="J33" s="21">
        <f t="shared" si="1"/>
        <v>60</v>
      </c>
      <c r="K33" s="40">
        <v>11</v>
      </c>
      <c r="L33" s="40">
        <v>2</v>
      </c>
      <c r="M33" s="22">
        <f t="shared" si="2"/>
        <v>110.00000000000001</v>
      </c>
      <c r="N33" s="23">
        <f t="shared" si="3"/>
        <v>17</v>
      </c>
      <c r="O33" s="24">
        <f t="shared" si="4"/>
        <v>0.28333333333333333</v>
      </c>
      <c r="P33" s="31">
        <f t="shared" si="5"/>
        <v>85</v>
      </c>
      <c r="Q33" s="26">
        <f t="shared" si="6"/>
        <v>85</v>
      </c>
      <c r="R33" s="27" t="s">
        <v>24</v>
      </c>
      <c r="S33" s="53"/>
    </row>
    <row r="34" spans="1:19" x14ac:dyDescent="0.25">
      <c r="A34" s="12">
        <v>33</v>
      </c>
      <c r="B34" s="38"/>
      <c r="C34" s="14" t="s">
        <v>50</v>
      </c>
      <c r="D34" s="15" t="s">
        <v>17</v>
      </c>
      <c r="E34" s="16">
        <f>VLOOKUP(F34,'[1]Groep A'!X$2:Y134,2)</f>
        <v>0.45</v>
      </c>
      <c r="F34" s="17">
        <v>13</v>
      </c>
      <c r="G34" s="18">
        <f t="shared" si="0"/>
        <v>0.43333333333333335</v>
      </c>
      <c r="H34" s="39">
        <v>14</v>
      </c>
      <c r="I34" s="39">
        <v>3</v>
      </c>
      <c r="J34" s="21">
        <f t="shared" si="1"/>
        <v>107.69230769230769</v>
      </c>
      <c r="K34" s="40">
        <v>8</v>
      </c>
      <c r="L34" s="40">
        <v>3</v>
      </c>
      <c r="M34" s="22">
        <f t="shared" si="2"/>
        <v>61.53846153846154</v>
      </c>
      <c r="N34" s="23">
        <f t="shared" si="3"/>
        <v>22</v>
      </c>
      <c r="O34" s="24">
        <f t="shared" si="4"/>
        <v>0.36666666666666664</v>
      </c>
      <c r="P34" s="31">
        <f t="shared" si="5"/>
        <v>84.615384615384599</v>
      </c>
      <c r="Q34" s="26">
        <f t="shared" si="6"/>
        <v>84</v>
      </c>
      <c r="R34" s="27"/>
      <c r="S34" s="53"/>
    </row>
    <row r="35" spans="1:19" x14ac:dyDescent="0.25">
      <c r="A35" s="12">
        <v>34</v>
      </c>
      <c r="B35" s="41"/>
      <c r="C35" s="46" t="s">
        <v>51</v>
      </c>
      <c r="D35" s="15" t="s">
        <v>17</v>
      </c>
      <c r="E35" s="16">
        <f>VLOOKUP(F35,'[1]Groep A'!X$2:Y98,2)</f>
        <v>0.45</v>
      </c>
      <c r="F35" s="17">
        <v>13</v>
      </c>
      <c r="G35" s="18">
        <f t="shared" si="0"/>
        <v>0.43333333333333335</v>
      </c>
      <c r="H35" s="42">
        <v>17</v>
      </c>
      <c r="I35" s="43">
        <v>4</v>
      </c>
      <c r="J35" s="21">
        <f t="shared" si="1"/>
        <v>130.76923076923077</v>
      </c>
      <c r="K35" s="44">
        <v>5</v>
      </c>
      <c r="L35" s="44">
        <v>2</v>
      </c>
      <c r="M35" s="22">
        <f t="shared" si="2"/>
        <v>38.461538461538467</v>
      </c>
      <c r="N35" s="23">
        <f t="shared" si="3"/>
        <v>22</v>
      </c>
      <c r="O35" s="24">
        <f t="shared" si="4"/>
        <v>0.36666666666666664</v>
      </c>
      <c r="P35" s="31">
        <f t="shared" si="5"/>
        <v>84.615384615384599</v>
      </c>
      <c r="Q35" s="26">
        <f t="shared" si="6"/>
        <v>84</v>
      </c>
      <c r="R35" s="27"/>
      <c r="S35" s="53"/>
    </row>
    <row r="36" spans="1:19" x14ac:dyDescent="0.25">
      <c r="A36" s="12">
        <v>35</v>
      </c>
      <c r="B36" s="45"/>
      <c r="C36" s="52" t="s">
        <v>52</v>
      </c>
      <c r="D36" s="15" t="s">
        <v>17</v>
      </c>
      <c r="E36" s="16">
        <f>VLOOKUP(F36,'[1]Groep A'!X$2:Y111,2)</f>
        <v>0.317</v>
      </c>
      <c r="F36" s="17">
        <v>9</v>
      </c>
      <c r="G36" s="18">
        <f t="shared" si="0"/>
        <v>0.3</v>
      </c>
      <c r="H36" s="42">
        <v>11</v>
      </c>
      <c r="I36" s="43">
        <v>3</v>
      </c>
      <c r="J36" s="21">
        <f t="shared" si="1"/>
        <v>122.22222222222223</v>
      </c>
      <c r="K36" s="44">
        <v>4</v>
      </c>
      <c r="L36" s="44">
        <v>2</v>
      </c>
      <c r="M36" s="22">
        <f t="shared" si="2"/>
        <v>44.444444444444443</v>
      </c>
      <c r="N36" s="23">
        <f t="shared" si="3"/>
        <v>15</v>
      </c>
      <c r="O36" s="24">
        <f t="shared" si="4"/>
        <v>0.25</v>
      </c>
      <c r="P36" s="31">
        <f t="shared" si="5"/>
        <v>83.333333333333343</v>
      </c>
      <c r="Q36" s="26">
        <f t="shared" si="6"/>
        <v>83</v>
      </c>
      <c r="R36" s="27" t="s">
        <v>24</v>
      </c>
      <c r="S36" s="53"/>
    </row>
    <row r="37" spans="1:19" x14ac:dyDescent="0.25">
      <c r="A37" s="12">
        <v>36</v>
      </c>
      <c r="B37" s="45"/>
      <c r="C37" s="46" t="s">
        <v>53</v>
      </c>
      <c r="D37" s="15" t="s">
        <v>17</v>
      </c>
      <c r="E37" s="16">
        <f>VLOOKUP(F37,'[1]Groep A'!X$2:Y94,2)</f>
        <v>0.48399999999999999</v>
      </c>
      <c r="F37" s="17">
        <v>14</v>
      </c>
      <c r="G37" s="18">
        <f t="shared" si="0"/>
        <v>0.46666666666666667</v>
      </c>
      <c r="H37" s="42">
        <v>13</v>
      </c>
      <c r="I37" s="43">
        <v>2</v>
      </c>
      <c r="J37" s="21">
        <f t="shared" si="1"/>
        <v>92.857142857142861</v>
      </c>
      <c r="K37" s="44">
        <v>10</v>
      </c>
      <c r="L37" s="44">
        <v>2</v>
      </c>
      <c r="M37" s="22">
        <f t="shared" si="2"/>
        <v>71.428571428571431</v>
      </c>
      <c r="N37" s="23">
        <f t="shared" si="3"/>
        <v>23</v>
      </c>
      <c r="O37" s="24">
        <f t="shared" si="4"/>
        <v>0.38333333333333336</v>
      </c>
      <c r="P37" s="31">
        <f t="shared" si="5"/>
        <v>82.142857142857153</v>
      </c>
      <c r="Q37" s="26">
        <f t="shared" si="6"/>
        <v>82</v>
      </c>
      <c r="R37" s="27"/>
      <c r="S37" s="53"/>
    </row>
    <row r="38" spans="1:19" x14ac:dyDescent="0.25">
      <c r="A38" s="12">
        <v>37</v>
      </c>
      <c r="B38" s="45"/>
      <c r="C38" s="32" t="s">
        <v>54</v>
      </c>
      <c r="D38" s="15" t="s">
        <v>17</v>
      </c>
      <c r="E38" s="16">
        <f>VLOOKUP(F38,'[1]Groep A'!X$2:Y102,2)</f>
        <v>0.51700000000000002</v>
      </c>
      <c r="F38" s="17">
        <v>15</v>
      </c>
      <c r="G38" s="18">
        <f t="shared" si="0"/>
        <v>0.5</v>
      </c>
      <c r="H38" s="42">
        <v>17</v>
      </c>
      <c r="I38" s="43">
        <v>4</v>
      </c>
      <c r="J38" s="21">
        <f t="shared" si="1"/>
        <v>113.33333333333333</v>
      </c>
      <c r="K38" s="44">
        <v>7</v>
      </c>
      <c r="L38" s="44">
        <v>2</v>
      </c>
      <c r="M38" s="22">
        <f t="shared" si="2"/>
        <v>46.666666666666664</v>
      </c>
      <c r="N38" s="23">
        <f t="shared" si="3"/>
        <v>24</v>
      </c>
      <c r="O38" s="24">
        <f t="shared" si="4"/>
        <v>0.4</v>
      </c>
      <c r="P38" s="31">
        <f t="shared" si="5"/>
        <v>80</v>
      </c>
      <c r="Q38" s="26">
        <f t="shared" si="6"/>
        <v>80</v>
      </c>
      <c r="R38" s="27"/>
      <c r="S38" s="53"/>
    </row>
    <row r="39" spans="1:19" x14ac:dyDescent="0.25">
      <c r="A39" s="12">
        <v>38</v>
      </c>
      <c r="B39" s="45"/>
      <c r="C39" s="32" t="s">
        <v>55</v>
      </c>
      <c r="D39" s="15" t="s">
        <v>17</v>
      </c>
      <c r="E39" s="16">
        <f>VLOOKUP(F39,'[1]Groep A'!X$2:Y84,2)</f>
        <v>0.41699999999999998</v>
      </c>
      <c r="F39" s="17">
        <v>12</v>
      </c>
      <c r="G39" s="18">
        <f t="shared" si="0"/>
        <v>0.4</v>
      </c>
      <c r="H39" s="42">
        <v>11</v>
      </c>
      <c r="I39" s="43">
        <v>3</v>
      </c>
      <c r="J39" s="21">
        <f t="shared" si="1"/>
        <v>91.666666666666657</v>
      </c>
      <c r="K39" s="44">
        <v>8</v>
      </c>
      <c r="L39" s="44">
        <v>1</v>
      </c>
      <c r="M39" s="22">
        <f t="shared" si="2"/>
        <v>66.666666666666657</v>
      </c>
      <c r="N39" s="23">
        <f t="shared" si="3"/>
        <v>19</v>
      </c>
      <c r="O39" s="24">
        <f t="shared" si="4"/>
        <v>0.31666666666666665</v>
      </c>
      <c r="P39" s="31">
        <f t="shared" si="5"/>
        <v>79.166666666666657</v>
      </c>
      <c r="Q39" s="26">
        <f t="shared" si="6"/>
        <v>79</v>
      </c>
      <c r="R39" s="27"/>
      <c r="S39" s="53">
        <v>11</v>
      </c>
    </row>
    <row r="40" spans="1:19" x14ac:dyDescent="0.25">
      <c r="A40" s="12">
        <v>39</v>
      </c>
      <c r="B40" s="41"/>
      <c r="C40" s="32" t="s">
        <v>56</v>
      </c>
      <c r="D40" s="15" t="s">
        <v>17</v>
      </c>
      <c r="E40" s="16">
        <f>VLOOKUP(F40,'[1]Groep A'!X$2:Y90,2)</f>
        <v>0.35</v>
      </c>
      <c r="F40" s="17">
        <v>10</v>
      </c>
      <c r="G40" s="18">
        <f t="shared" si="0"/>
        <v>0.33333333333333331</v>
      </c>
      <c r="H40" s="42">
        <v>10</v>
      </c>
      <c r="I40" s="43">
        <v>1</v>
      </c>
      <c r="J40" s="21">
        <f t="shared" si="1"/>
        <v>100</v>
      </c>
      <c r="K40" s="44">
        <v>5</v>
      </c>
      <c r="L40" s="44">
        <v>2</v>
      </c>
      <c r="M40" s="22">
        <f t="shared" si="2"/>
        <v>50</v>
      </c>
      <c r="N40" s="23">
        <f t="shared" si="3"/>
        <v>15</v>
      </c>
      <c r="O40" s="24">
        <f t="shared" si="4"/>
        <v>0.25</v>
      </c>
      <c r="P40" s="31">
        <f t="shared" si="5"/>
        <v>75</v>
      </c>
      <c r="Q40" s="26">
        <f t="shared" si="6"/>
        <v>75</v>
      </c>
      <c r="R40" s="27" t="s">
        <v>24</v>
      </c>
      <c r="S40" s="53">
        <v>9</v>
      </c>
    </row>
    <row r="41" spans="1:19" x14ac:dyDescent="0.25">
      <c r="A41" s="12">
        <v>40</v>
      </c>
      <c r="B41" s="41"/>
      <c r="C41" s="47" t="s">
        <v>57</v>
      </c>
      <c r="D41" s="15" t="s">
        <v>17</v>
      </c>
      <c r="E41" s="16">
        <f>VLOOKUP(F41,'[1]Groep A'!X$2:Y84,2)</f>
        <v>0.35</v>
      </c>
      <c r="F41" s="17">
        <v>10</v>
      </c>
      <c r="G41" s="18">
        <f t="shared" si="0"/>
        <v>0.33333333333333331</v>
      </c>
      <c r="H41" s="42">
        <v>7</v>
      </c>
      <c r="I41" s="43">
        <v>4</v>
      </c>
      <c r="J41" s="21">
        <f t="shared" si="1"/>
        <v>70</v>
      </c>
      <c r="K41" s="44">
        <v>8</v>
      </c>
      <c r="L41" s="44">
        <v>2</v>
      </c>
      <c r="M41" s="22">
        <f t="shared" si="2"/>
        <v>80</v>
      </c>
      <c r="N41" s="23">
        <f t="shared" si="3"/>
        <v>15</v>
      </c>
      <c r="O41" s="24">
        <f t="shared" si="4"/>
        <v>0.25</v>
      </c>
      <c r="P41" s="31">
        <f t="shared" si="5"/>
        <v>75</v>
      </c>
      <c r="Q41" s="26">
        <f t="shared" si="6"/>
        <v>75</v>
      </c>
      <c r="R41" s="27" t="s">
        <v>24</v>
      </c>
      <c r="S41" s="53">
        <v>9</v>
      </c>
    </row>
    <row r="42" spans="1:19" x14ac:dyDescent="0.25">
      <c r="A42" s="12">
        <v>41</v>
      </c>
      <c r="B42" s="41"/>
      <c r="C42" s="32" t="s">
        <v>58</v>
      </c>
      <c r="D42" s="15" t="s">
        <v>17</v>
      </c>
      <c r="E42" s="16">
        <f>VLOOKUP(F42,'[1]Groep A'!X$2:Y51,2)</f>
        <v>0.317</v>
      </c>
      <c r="F42" s="17">
        <v>9</v>
      </c>
      <c r="G42" s="18">
        <f t="shared" si="0"/>
        <v>0.3</v>
      </c>
      <c r="H42" s="42">
        <v>4</v>
      </c>
      <c r="I42" s="43">
        <v>1</v>
      </c>
      <c r="J42" s="21">
        <f t="shared" si="1"/>
        <v>44.444444444444443</v>
      </c>
      <c r="K42" s="44">
        <v>9</v>
      </c>
      <c r="L42" s="44">
        <v>3</v>
      </c>
      <c r="M42" s="22">
        <f t="shared" si="2"/>
        <v>100</v>
      </c>
      <c r="N42" s="23">
        <f t="shared" si="3"/>
        <v>13</v>
      </c>
      <c r="O42" s="24">
        <f t="shared" si="4"/>
        <v>0.21666666666666667</v>
      </c>
      <c r="P42" s="31">
        <f t="shared" si="5"/>
        <v>72.222222222222229</v>
      </c>
      <c r="Q42" s="26">
        <f t="shared" si="6"/>
        <v>72</v>
      </c>
      <c r="R42" s="27"/>
      <c r="S42" s="53">
        <v>8</v>
      </c>
    </row>
    <row r="43" spans="1:19" x14ac:dyDescent="0.25">
      <c r="A43" s="12">
        <v>42</v>
      </c>
      <c r="B43" s="35"/>
      <c r="C43" s="32" t="s">
        <v>59</v>
      </c>
      <c r="D43" s="15" t="s">
        <v>17</v>
      </c>
      <c r="E43" s="16">
        <f>VLOOKUP(F43,'[1]Groep A'!X$2:Y74,2)</f>
        <v>0.317</v>
      </c>
      <c r="F43" s="17">
        <v>9</v>
      </c>
      <c r="G43" s="18">
        <f t="shared" si="0"/>
        <v>0.3</v>
      </c>
      <c r="H43" s="36">
        <v>7</v>
      </c>
      <c r="I43" s="36">
        <v>2</v>
      </c>
      <c r="J43" s="21">
        <f t="shared" si="1"/>
        <v>77.777777777777786</v>
      </c>
      <c r="K43" s="37">
        <v>6</v>
      </c>
      <c r="L43" s="37">
        <v>1</v>
      </c>
      <c r="M43" s="22">
        <f t="shared" si="2"/>
        <v>66.666666666666657</v>
      </c>
      <c r="N43" s="23">
        <f t="shared" si="3"/>
        <v>13</v>
      </c>
      <c r="O43" s="24">
        <f t="shared" si="4"/>
        <v>0.21666666666666667</v>
      </c>
      <c r="P43" s="31">
        <f t="shared" si="5"/>
        <v>72.222222222222229</v>
      </c>
      <c r="Q43" s="26">
        <f t="shared" si="6"/>
        <v>72</v>
      </c>
      <c r="R43" s="27"/>
      <c r="S43" s="53">
        <v>8</v>
      </c>
    </row>
    <row r="44" spans="1:19" x14ac:dyDescent="0.25">
      <c r="A44" s="12">
        <v>43</v>
      </c>
      <c r="B44" s="41"/>
      <c r="C44" s="32" t="s">
        <v>60</v>
      </c>
      <c r="D44" s="15" t="s">
        <v>17</v>
      </c>
      <c r="E44" s="16">
        <f>VLOOKUP(F44,'[1]Groep A'!X$2:Y60,2)</f>
        <v>0.317</v>
      </c>
      <c r="F44" s="17">
        <v>9</v>
      </c>
      <c r="G44" s="18">
        <f t="shared" si="0"/>
        <v>0.3</v>
      </c>
      <c r="H44" s="42">
        <v>6</v>
      </c>
      <c r="I44" s="43">
        <v>1</v>
      </c>
      <c r="J44" s="21">
        <f t="shared" si="1"/>
        <v>66.666666666666657</v>
      </c>
      <c r="K44" s="44">
        <v>7</v>
      </c>
      <c r="L44" s="44">
        <v>3</v>
      </c>
      <c r="M44" s="22">
        <f t="shared" si="2"/>
        <v>77.777777777777786</v>
      </c>
      <c r="N44" s="23">
        <f t="shared" si="3"/>
        <v>13</v>
      </c>
      <c r="O44" s="24">
        <f t="shared" si="4"/>
        <v>0.21666666666666667</v>
      </c>
      <c r="P44" s="31">
        <f t="shared" si="5"/>
        <v>72.222222222222229</v>
      </c>
      <c r="Q44" s="26">
        <f t="shared" si="6"/>
        <v>72</v>
      </c>
      <c r="R44" s="27"/>
      <c r="S44" s="53">
        <v>8</v>
      </c>
    </row>
    <row r="45" spans="1:19" x14ac:dyDescent="0.25">
      <c r="A45" s="12">
        <v>44</v>
      </c>
      <c r="B45" s="45"/>
      <c r="C45" s="32" t="s">
        <v>61</v>
      </c>
      <c r="D45" s="15" t="s">
        <v>17</v>
      </c>
      <c r="E45" s="16">
        <f>VLOOKUP(F45,'[1]Groep A'!X$2:Y90,2)</f>
        <v>0.38400000000000001</v>
      </c>
      <c r="F45" s="17">
        <v>11</v>
      </c>
      <c r="G45" s="18">
        <f t="shared" si="0"/>
        <v>0.36666666666666664</v>
      </c>
      <c r="H45" s="42">
        <v>4</v>
      </c>
      <c r="I45" s="43">
        <v>2</v>
      </c>
      <c r="J45" s="21">
        <f t="shared" si="1"/>
        <v>36.363636363636367</v>
      </c>
      <c r="K45" s="44">
        <v>11</v>
      </c>
      <c r="L45" s="44">
        <v>2</v>
      </c>
      <c r="M45" s="22">
        <f t="shared" si="2"/>
        <v>100</v>
      </c>
      <c r="N45" s="23">
        <f t="shared" si="3"/>
        <v>15</v>
      </c>
      <c r="O45" s="24">
        <f t="shared" si="4"/>
        <v>0.25</v>
      </c>
      <c r="P45" s="31">
        <f t="shared" si="5"/>
        <v>68.181818181818187</v>
      </c>
      <c r="Q45" s="26">
        <f t="shared" si="6"/>
        <v>68</v>
      </c>
      <c r="R45" s="27"/>
      <c r="S45" s="53">
        <v>10</v>
      </c>
    </row>
    <row r="46" spans="1:19" x14ac:dyDescent="0.25">
      <c r="A46" s="12">
        <v>45</v>
      </c>
      <c r="B46" s="38"/>
      <c r="C46" s="32" t="s">
        <v>62</v>
      </c>
      <c r="D46" s="15" t="s">
        <v>17</v>
      </c>
      <c r="E46" s="16">
        <f>VLOOKUP(F46,'[1]Groep A'!X$2:Y118,2)</f>
        <v>0.317</v>
      </c>
      <c r="F46" s="17">
        <v>9</v>
      </c>
      <c r="G46" s="18">
        <f t="shared" si="0"/>
        <v>0.3</v>
      </c>
      <c r="H46" s="39">
        <v>8</v>
      </c>
      <c r="I46" s="39">
        <v>2</v>
      </c>
      <c r="J46" s="21">
        <f t="shared" si="1"/>
        <v>88.888888888888886</v>
      </c>
      <c r="K46" s="40">
        <v>4</v>
      </c>
      <c r="L46" s="40">
        <v>1</v>
      </c>
      <c r="M46" s="22">
        <f t="shared" si="2"/>
        <v>44.444444444444443</v>
      </c>
      <c r="N46" s="23">
        <f t="shared" si="3"/>
        <v>12</v>
      </c>
      <c r="O46" s="24">
        <f t="shared" si="4"/>
        <v>0.2</v>
      </c>
      <c r="P46" s="31">
        <f t="shared" si="5"/>
        <v>66.666666666666671</v>
      </c>
      <c r="Q46" s="26">
        <f t="shared" si="6"/>
        <v>66</v>
      </c>
      <c r="R46" s="27"/>
      <c r="S46" s="53">
        <v>8</v>
      </c>
    </row>
    <row r="47" spans="1:19" x14ac:dyDescent="0.25">
      <c r="A47" s="12">
        <v>46</v>
      </c>
      <c r="B47" s="41"/>
      <c r="C47" s="14" t="s">
        <v>63</v>
      </c>
      <c r="D47" s="15" t="s">
        <v>17</v>
      </c>
      <c r="E47" s="16">
        <f>VLOOKUP(F47,'[1]Groep A'!X$2:Y54,2)</f>
        <v>0.317</v>
      </c>
      <c r="F47" s="17">
        <v>9</v>
      </c>
      <c r="G47" s="18">
        <f t="shared" si="0"/>
        <v>0.3</v>
      </c>
      <c r="H47" s="42">
        <v>6</v>
      </c>
      <c r="I47" s="43">
        <v>1</v>
      </c>
      <c r="J47" s="21">
        <f t="shared" si="1"/>
        <v>66.666666666666657</v>
      </c>
      <c r="K47" s="44">
        <v>6</v>
      </c>
      <c r="L47" s="44">
        <v>2</v>
      </c>
      <c r="M47" s="22">
        <f t="shared" si="2"/>
        <v>66.666666666666657</v>
      </c>
      <c r="N47" s="23">
        <f t="shared" si="3"/>
        <v>12</v>
      </c>
      <c r="O47" s="24">
        <f t="shared" si="4"/>
        <v>0.2</v>
      </c>
      <c r="P47" s="31">
        <f t="shared" si="5"/>
        <v>66.666666666666671</v>
      </c>
      <c r="Q47" s="26">
        <f t="shared" si="6"/>
        <v>66</v>
      </c>
      <c r="R47" s="27"/>
      <c r="S47" s="53">
        <v>8</v>
      </c>
    </row>
    <row r="48" spans="1:19" x14ac:dyDescent="0.25">
      <c r="A48" s="12">
        <v>47</v>
      </c>
      <c r="B48" s="41"/>
      <c r="C48" s="48" t="s">
        <v>64</v>
      </c>
      <c r="D48" s="15" t="s">
        <v>17</v>
      </c>
      <c r="E48" s="16">
        <f>VLOOKUP(F48,'[1]Groep A'!X$2:Y68,2)</f>
        <v>0.35</v>
      </c>
      <c r="F48" s="17">
        <v>10</v>
      </c>
      <c r="G48" s="18">
        <f t="shared" si="0"/>
        <v>0.33333333333333331</v>
      </c>
      <c r="H48" s="42">
        <v>5</v>
      </c>
      <c r="I48" s="43">
        <v>1</v>
      </c>
      <c r="J48" s="21">
        <f t="shared" si="1"/>
        <v>50</v>
      </c>
      <c r="K48" s="44">
        <v>8</v>
      </c>
      <c r="L48" s="44">
        <v>2</v>
      </c>
      <c r="M48" s="22">
        <f t="shared" si="2"/>
        <v>80</v>
      </c>
      <c r="N48" s="23">
        <f t="shared" si="3"/>
        <v>13</v>
      </c>
      <c r="O48" s="24">
        <f t="shared" si="4"/>
        <v>0.21666666666666667</v>
      </c>
      <c r="P48" s="31">
        <f t="shared" si="5"/>
        <v>65</v>
      </c>
      <c r="Q48" s="26">
        <f t="shared" si="6"/>
        <v>65</v>
      </c>
      <c r="R48" s="27"/>
      <c r="S48" s="53">
        <v>9</v>
      </c>
    </row>
    <row r="49" spans="1:19" x14ac:dyDescent="0.25">
      <c r="A49" s="12">
        <v>48</v>
      </c>
      <c r="B49" s="45"/>
      <c r="C49" s="32" t="s">
        <v>65</v>
      </c>
      <c r="D49" s="15" t="s">
        <v>17</v>
      </c>
      <c r="E49" s="16">
        <f>VLOOKUP(F49,'[1]Groep A'!X$2:Y98,2)</f>
        <v>0.51700000000000002</v>
      </c>
      <c r="F49" s="17">
        <v>15</v>
      </c>
      <c r="G49" s="18">
        <f t="shared" si="0"/>
        <v>0.5</v>
      </c>
      <c r="H49" s="42">
        <v>11</v>
      </c>
      <c r="I49" s="43">
        <v>3</v>
      </c>
      <c r="J49" s="21">
        <f t="shared" si="1"/>
        <v>73.333333333333329</v>
      </c>
      <c r="K49" s="44">
        <v>8</v>
      </c>
      <c r="L49" s="44">
        <v>3</v>
      </c>
      <c r="M49" s="22">
        <f t="shared" si="2"/>
        <v>53.333333333333336</v>
      </c>
      <c r="N49" s="23">
        <f t="shared" si="3"/>
        <v>19</v>
      </c>
      <c r="O49" s="24">
        <f t="shared" si="4"/>
        <v>0.31666666666666665</v>
      </c>
      <c r="P49" s="31">
        <f t="shared" si="5"/>
        <v>63.333333333333329</v>
      </c>
      <c r="Q49" s="26">
        <f t="shared" si="6"/>
        <v>63</v>
      </c>
      <c r="R49" s="27" t="s">
        <v>24</v>
      </c>
      <c r="S49" s="53">
        <v>14</v>
      </c>
    </row>
    <row r="50" spans="1:19" x14ac:dyDescent="0.25">
      <c r="A50" s="12">
        <v>49</v>
      </c>
      <c r="B50" s="38"/>
      <c r="C50" s="32" t="s">
        <v>66</v>
      </c>
      <c r="D50" s="15" t="s">
        <v>17</v>
      </c>
      <c r="E50" s="16">
        <f>VLOOKUP(F50,'[1]Groep A'!X$2:Y144,2)</f>
        <v>0.27500000000000002</v>
      </c>
      <c r="F50" s="17">
        <v>8</v>
      </c>
      <c r="G50" s="18">
        <f t="shared" si="0"/>
        <v>0.26666666666666666</v>
      </c>
      <c r="H50" s="39">
        <v>3</v>
      </c>
      <c r="I50" s="39">
        <v>2</v>
      </c>
      <c r="J50" s="21">
        <f t="shared" si="1"/>
        <v>37.5</v>
      </c>
      <c r="K50" s="40">
        <v>7</v>
      </c>
      <c r="L50" s="40">
        <v>1</v>
      </c>
      <c r="M50" s="22">
        <f t="shared" si="2"/>
        <v>87.5</v>
      </c>
      <c r="N50" s="23">
        <f t="shared" si="3"/>
        <v>10</v>
      </c>
      <c r="O50" s="24">
        <f t="shared" si="4"/>
        <v>0.16666666666666666</v>
      </c>
      <c r="P50" s="31">
        <f t="shared" si="5"/>
        <v>62.5</v>
      </c>
      <c r="Q50" s="26">
        <f t="shared" si="6"/>
        <v>62</v>
      </c>
      <c r="R50" s="27"/>
      <c r="S50" s="53">
        <v>8</v>
      </c>
    </row>
    <row r="51" spans="1:19" x14ac:dyDescent="0.25">
      <c r="A51" s="12">
        <v>50</v>
      </c>
      <c r="B51" s="45"/>
      <c r="C51" s="32" t="s">
        <v>67</v>
      </c>
      <c r="D51" s="15" t="s">
        <v>17</v>
      </c>
      <c r="E51" s="16">
        <f>VLOOKUP(F51,'[1]Groep A'!X$2:Y99,2)</f>
        <v>0.27500000000000002</v>
      </c>
      <c r="F51" s="17">
        <v>8</v>
      </c>
      <c r="G51" s="18">
        <f t="shared" si="0"/>
        <v>0.26666666666666666</v>
      </c>
      <c r="H51" s="42">
        <v>8</v>
      </c>
      <c r="I51" s="43">
        <v>2</v>
      </c>
      <c r="J51" s="21">
        <f t="shared" si="1"/>
        <v>100</v>
      </c>
      <c r="K51" s="44">
        <v>2</v>
      </c>
      <c r="L51" s="44">
        <v>1</v>
      </c>
      <c r="M51" s="22">
        <f t="shared" si="2"/>
        <v>25</v>
      </c>
      <c r="N51" s="23">
        <f t="shared" si="3"/>
        <v>10</v>
      </c>
      <c r="O51" s="24">
        <f t="shared" si="4"/>
        <v>0.16666666666666666</v>
      </c>
      <c r="P51" s="31">
        <f t="shared" si="5"/>
        <v>62.5</v>
      </c>
      <c r="Q51" s="26">
        <f t="shared" si="6"/>
        <v>62</v>
      </c>
      <c r="R51" s="27" t="s">
        <v>24</v>
      </c>
      <c r="S51" s="53">
        <v>8</v>
      </c>
    </row>
    <row r="52" spans="1:19" x14ac:dyDescent="0.25">
      <c r="A52" s="12">
        <v>51</v>
      </c>
      <c r="B52" s="49"/>
      <c r="C52" s="32" t="s">
        <v>68</v>
      </c>
      <c r="D52" s="15" t="s">
        <v>17</v>
      </c>
      <c r="E52" s="16">
        <f>VLOOKUP(F52,'[1]Groep A'!X$2:Y110,2)</f>
        <v>0.27500000000000002</v>
      </c>
      <c r="F52" s="17">
        <v>8</v>
      </c>
      <c r="G52" s="18">
        <f t="shared" si="0"/>
        <v>0.26666666666666666</v>
      </c>
      <c r="H52" s="39">
        <v>6</v>
      </c>
      <c r="I52" s="39">
        <v>2</v>
      </c>
      <c r="J52" s="21">
        <f t="shared" si="1"/>
        <v>75</v>
      </c>
      <c r="K52" s="40">
        <v>4</v>
      </c>
      <c r="L52" s="40">
        <v>1</v>
      </c>
      <c r="M52" s="22">
        <f t="shared" si="2"/>
        <v>50</v>
      </c>
      <c r="N52" s="23">
        <f t="shared" si="3"/>
        <v>10</v>
      </c>
      <c r="O52" s="24">
        <f t="shared" si="4"/>
        <v>0.16666666666666666</v>
      </c>
      <c r="P52" s="31">
        <f t="shared" si="5"/>
        <v>62.5</v>
      </c>
      <c r="Q52" s="26">
        <f t="shared" si="6"/>
        <v>62</v>
      </c>
      <c r="R52" s="27"/>
      <c r="S52" s="53">
        <v>8</v>
      </c>
    </row>
    <row r="53" spans="1:19" x14ac:dyDescent="0.25">
      <c r="A53" s="12">
        <v>52</v>
      </c>
      <c r="B53" s="49"/>
      <c r="C53" s="32" t="s">
        <v>69</v>
      </c>
      <c r="D53" s="15" t="s">
        <v>17</v>
      </c>
      <c r="E53" s="16">
        <f>VLOOKUP(F53,'[1]Groep A'!X$2:Y88,2)</f>
        <v>0.27500000000000002</v>
      </c>
      <c r="F53" s="17">
        <v>8</v>
      </c>
      <c r="G53" s="18">
        <f t="shared" si="0"/>
        <v>0.26666666666666666</v>
      </c>
      <c r="H53" s="39">
        <v>3</v>
      </c>
      <c r="I53" s="39">
        <v>1</v>
      </c>
      <c r="J53" s="21">
        <f t="shared" si="1"/>
        <v>37.5</v>
      </c>
      <c r="K53" s="40">
        <v>7</v>
      </c>
      <c r="L53" s="40">
        <v>3</v>
      </c>
      <c r="M53" s="22">
        <f t="shared" si="2"/>
        <v>87.5</v>
      </c>
      <c r="N53" s="23">
        <f t="shared" si="3"/>
        <v>10</v>
      </c>
      <c r="O53" s="24">
        <f t="shared" si="4"/>
        <v>0.16666666666666666</v>
      </c>
      <c r="P53" s="31">
        <f t="shared" si="5"/>
        <v>62.5</v>
      </c>
      <c r="Q53" s="26">
        <f t="shared" si="6"/>
        <v>62</v>
      </c>
      <c r="R53" s="27"/>
      <c r="S53" s="53">
        <v>8</v>
      </c>
    </row>
    <row r="54" spans="1:19" x14ac:dyDescent="0.25">
      <c r="A54" s="12">
        <v>53</v>
      </c>
      <c r="B54" s="49"/>
      <c r="C54" s="32" t="s">
        <v>70</v>
      </c>
      <c r="D54" s="15" t="s">
        <v>17</v>
      </c>
      <c r="E54" s="16">
        <f>VLOOKUP(F54,'[1]Groep A'!X$2:Y122,2)</f>
        <v>0.35</v>
      </c>
      <c r="F54" s="17">
        <v>10</v>
      </c>
      <c r="G54" s="18">
        <f t="shared" si="0"/>
        <v>0.33333333333333331</v>
      </c>
      <c r="H54" s="39">
        <v>8</v>
      </c>
      <c r="I54" s="39">
        <v>2</v>
      </c>
      <c r="J54" s="21">
        <f t="shared" si="1"/>
        <v>80</v>
      </c>
      <c r="K54" s="40">
        <v>4</v>
      </c>
      <c r="L54" s="40">
        <v>1</v>
      </c>
      <c r="M54" s="22">
        <f t="shared" si="2"/>
        <v>40</v>
      </c>
      <c r="N54" s="23">
        <f t="shared" si="3"/>
        <v>12</v>
      </c>
      <c r="O54" s="24">
        <f t="shared" si="4"/>
        <v>0.2</v>
      </c>
      <c r="P54" s="31">
        <f t="shared" si="5"/>
        <v>60.000000000000007</v>
      </c>
      <c r="Q54" s="26">
        <f t="shared" si="6"/>
        <v>60</v>
      </c>
      <c r="R54" s="27"/>
      <c r="S54" s="53">
        <v>9</v>
      </c>
    </row>
    <row r="55" spans="1:19" x14ac:dyDescent="0.25">
      <c r="A55" s="12">
        <v>54</v>
      </c>
      <c r="B55" s="49"/>
      <c r="C55" s="32" t="s">
        <v>71</v>
      </c>
      <c r="D55" s="15" t="s">
        <v>17</v>
      </c>
      <c r="E55" s="16">
        <f>VLOOKUP(F55,'[1]Groep A'!X$2:Y114,2)</f>
        <v>0.38400000000000001</v>
      </c>
      <c r="F55" s="17">
        <v>11</v>
      </c>
      <c r="G55" s="18">
        <f t="shared" si="0"/>
        <v>0.36666666666666664</v>
      </c>
      <c r="H55" s="39">
        <v>8</v>
      </c>
      <c r="I55" s="39">
        <v>11</v>
      </c>
      <c r="J55" s="21">
        <f t="shared" si="1"/>
        <v>72.727272727272734</v>
      </c>
      <c r="K55" s="40">
        <v>5</v>
      </c>
      <c r="L55" s="40">
        <v>1</v>
      </c>
      <c r="M55" s="22">
        <f t="shared" si="2"/>
        <v>45.454545454545453</v>
      </c>
      <c r="N55" s="23">
        <f t="shared" si="3"/>
        <v>13</v>
      </c>
      <c r="O55" s="24">
        <f t="shared" si="4"/>
        <v>0.21666666666666667</v>
      </c>
      <c r="P55" s="31">
        <f t="shared" si="5"/>
        <v>59.090909090909093</v>
      </c>
      <c r="Q55" s="26">
        <f t="shared" si="6"/>
        <v>59</v>
      </c>
      <c r="R55" s="27" t="s">
        <v>24</v>
      </c>
      <c r="S55" s="53">
        <v>9</v>
      </c>
    </row>
    <row r="56" spans="1:19" x14ac:dyDescent="0.25">
      <c r="A56" s="12">
        <v>55</v>
      </c>
      <c r="B56" s="49"/>
      <c r="C56" s="32" t="s">
        <v>72</v>
      </c>
      <c r="D56" s="15" t="s">
        <v>17</v>
      </c>
      <c r="E56" s="16">
        <f>VLOOKUP(F56,'[1]Groep A'!X$2:Y132,2)</f>
        <v>0.38400000000000001</v>
      </c>
      <c r="F56" s="17">
        <v>11</v>
      </c>
      <c r="G56" s="18">
        <f t="shared" si="0"/>
        <v>0.36666666666666664</v>
      </c>
      <c r="H56" s="39">
        <v>6</v>
      </c>
      <c r="I56" s="39">
        <v>2</v>
      </c>
      <c r="J56" s="21">
        <f t="shared" si="1"/>
        <v>54.54545454545454</v>
      </c>
      <c r="K56" s="40">
        <v>6</v>
      </c>
      <c r="L56" s="40">
        <v>2</v>
      </c>
      <c r="M56" s="22">
        <f t="shared" si="2"/>
        <v>54.54545454545454</v>
      </c>
      <c r="N56" s="23">
        <f t="shared" si="3"/>
        <v>12</v>
      </c>
      <c r="O56" s="24">
        <f t="shared" si="4"/>
        <v>0.2</v>
      </c>
      <c r="P56" s="31">
        <f t="shared" si="5"/>
        <v>54.545454545454554</v>
      </c>
      <c r="Q56" s="26">
        <f t="shared" si="6"/>
        <v>54</v>
      </c>
      <c r="R56" s="27" t="s">
        <v>24</v>
      </c>
      <c r="S56" s="53">
        <v>9</v>
      </c>
    </row>
    <row r="57" spans="1:19" x14ac:dyDescent="0.25">
      <c r="A57" s="12">
        <v>56</v>
      </c>
      <c r="B57" s="50"/>
      <c r="C57" s="29" t="s">
        <v>73</v>
      </c>
      <c r="D57" s="15" t="s">
        <v>17</v>
      </c>
      <c r="E57" s="16">
        <f>VLOOKUP(F57,'[1]Groep A'!X$2:Y199,2)</f>
        <v>0.317</v>
      </c>
      <c r="F57" s="30">
        <v>9</v>
      </c>
      <c r="G57" s="18">
        <f t="shared" si="0"/>
        <v>0.3</v>
      </c>
      <c r="H57" s="42">
        <v>2</v>
      </c>
      <c r="I57" s="43">
        <v>1</v>
      </c>
      <c r="J57" s="21">
        <f t="shared" si="1"/>
        <v>22.222222222222221</v>
      </c>
      <c r="K57" s="44">
        <v>7</v>
      </c>
      <c r="L57" s="44">
        <v>2</v>
      </c>
      <c r="M57" s="22">
        <f t="shared" si="2"/>
        <v>77.777777777777786</v>
      </c>
      <c r="N57" s="23">
        <f t="shared" si="3"/>
        <v>9</v>
      </c>
      <c r="O57" s="24">
        <f t="shared" si="4"/>
        <v>0.15</v>
      </c>
      <c r="P57" s="31">
        <f t="shared" si="5"/>
        <v>50</v>
      </c>
      <c r="Q57" s="26">
        <f t="shared" si="6"/>
        <v>50</v>
      </c>
      <c r="R57" s="27" t="s">
        <v>24</v>
      </c>
      <c r="S57" s="53">
        <v>8</v>
      </c>
    </row>
    <row r="58" spans="1:19" x14ac:dyDescent="0.25">
      <c r="A58" s="12">
        <v>57</v>
      </c>
      <c r="B58" s="51"/>
      <c r="C58" s="32" t="s">
        <v>74</v>
      </c>
      <c r="D58" s="15" t="s">
        <v>17</v>
      </c>
      <c r="E58" s="16">
        <f>VLOOKUP(F58,'[1]Groep A'!X$2:Y74,2)</f>
        <v>0.27500000000000002</v>
      </c>
      <c r="F58" s="17">
        <v>8</v>
      </c>
      <c r="G58" s="18">
        <f t="shared" si="0"/>
        <v>0.26666666666666666</v>
      </c>
      <c r="H58" s="42">
        <v>3</v>
      </c>
      <c r="I58" s="43">
        <v>2</v>
      </c>
      <c r="J58" s="21">
        <f t="shared" si="1"/>
        <v>37.5</v>
      </c>
      <c r="K58" s="44">
        <v>4</v>
      </c>
      <c r="L58" s="44">
        <v>1</v>
      </c>
      <c r="M58" s="22">
        <f t="shared" si="2"/>
        <v>50</v>
      </c>
      <c r="N58" s="23">
        <f t="shared" si="3"/>
        <v>7</v>
      </c>
      <c r="O58" s="24">
        <f t="shared" si="4"/>
        <v>0.11666666666666667</v>
      </c>
      <c r="P58" s="31">
        <f t="shared" si="5"/>
        <v>43.75</v>
      </c>
      <c r="Q58" s="26">
        <f t="shared" si="6"/>
        <v>43</v>
      </c>
      <c r="R58" s="27"/>
      <c r="S58" s="53">
        <v>8</v>
      </c>
    </row>
    <row r="59" spans="1:19" x14ac:dyDescent="0.25">
      <c r="A59" s="12">
        <v>58</v>
      </c>
      <c r="B59" s="49"/>
      <c r="C59" s="32" t="s">
        <v>75</v>
      </c>
      <c r="D59" s="15" t="s">
        <v>17</v>
      </c>
      <c r="E59" s="16">
        <f>VLOOKUP(F59,'[1]Groep A'!X$2:Y126,2)</f>
        <v>0.41699999999999998</v>
      </c>
      <c r="F59" s="17">
        <v>12</v>
      </c>
      <c r="G59" s="18">
        <f t="shared" si="0"/>
        <v>0.4</v>
      </c>
      <c r="H59" s="39">
        <v>6</v>
      </c>
      <c r="I59" s="39">
        <v>1</v>
      </c>
      <c r="J59" s="21">
        <f t="shared" si="1"/>
        <v>50</v>
      </c>
      <c r="K59" s="40">
        <v>4</v>
      </c>
      <c r="L59" s="40">
        <v>1</v>
      </c>
      <c r="M59" s="22">
        <f t="shared" si="2"/>
        <v>33.333333333333329</v>
      </c>
      <c r="N59" s="23">
        <f t="shared" si="3"/>
        <v>10</v>
      </c>
      <c r="O59" s="24">
        <f t="shared" si="4"/>
        <v>0.16666666666666666</v>
      </c>
      <c r="P59" s="31">
        <f t="shared" si="5"/>
        <v>41.666666666666664</v>
      </c>
      <c r="Q59" s="26">
        <f t="shared" si="6"/>
        <v>41</v>
      </c>
      <c r="R59" s="27" t="s">
        <v>24</v>
      </c>
      <c r="S59" s="53">
        <v>10</v>
      </c>
    </row>
    <row r="60" spans="1:19" x14ac:dyDescent="0.25">
      <c r="A60" s="12">
        <v>59</v>
      </c>
      <c r="B60" s="50"/>
      <c r="C60" s="32" t="s">
        <v>76</v>
      </c>
      <c r="D60" s="15" t="s">
        <v>17</v>
      </c>
      <c r="E60" s="16">
        <f>VLOOKUP(F60,'[1]Groep A'!X$2:Y191,2)</f>
        <v>0.35</v>
      </c>
      <c r="F60" s="17">
        <v>10</v>
      </c>
      <c r="G60" s="18">
        <f t="shared" si="0"/>
        <v>0.33333333333333331</v>
      </c>
      <c r="H60" s="42">
        <v>7</v>
      </c>
      <c r="I60" s="43">
        <v>2</v>
      </c>
      <c r="J60" s="21">
        <f t="shared" si="1"/>
        <v>70</v>
      </c>
      <c r="K60" s="44">
        <v>1</v>
      </c>
      <c r="L60" s="44">
        <v>3</v>
      </c>
      <c r="M60" s="22">
        <f t="shared" si="2"/>
        <v>10</v>
      </c>
      <c r="N60" s="23">
        <f t="shared" si="3"/>
        <v>8</v>
      </c>
      <c r="O60" s="24">
        <f t="shared" si="4"/>
        <v>0.13333333333333333</v>
      </c>
      <c r="P60" s="31">
        <f t="shared" si="5"/>
        <v>40</v>
      </c>
      <c r="Q60" s="26">
        <f t="shared" si="6"/>
        <v>40</v>
      </c>
      <c r="R60" s="27"/>
      <c r="S60" s="53">
        <v>8</v>
      </c>
    </row>
  </sheetData>
  <protectedRanges>
    <protectedRange sqref="J2:J60 G2:G60 M2:Q60" name="Fred"/>
  </protectedRanges>
  <conditionalFormatting sqref="P2:Q60">
    <cfRule type="cellIs" dxfId="1" priority="1" stopIfTrue="1" operator="lessThan">
      <formula>79.5</formula>
    </cfRule>
  </conditionalFormatting>
  <conditionalFormatting sqref="P2:Q60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2021-09-11T14:13:41Z</cp:lastPrinted>
  <dcterms:created xsi:type="dcterms:W3CDTF">2021-09-11T14:08:40Z</dcterms:created>
  <dcterms:modified xsi:type="dcterms:W3CDTF">2021-09-12T10:14:22Z</dcterms:modified>
</cp:coreProperties>
</file>