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5/Driebanden 2025/"/>
    </mc:Choice>
  </mc:AlternateContent>
  <xr:revisionPtr revIDLastSave="0" documentId="8_{80653280-EB20-4C09-9EAA-E2424AF21DCE}" xr6:coauthVersionLast="47" xr6:coauthVersionMax="47" xr10:uidLastSave="{00000000-0000-0000-0000-000000000000}"/>
  <bookViews>
    <workbookView xWindow="-120" yWindow="-120" windowWidth="25440" windowHeight="15390" xr2:uid="{6E191E48-C810-4810-A6CB-77C45C5A161F}"/>
  </bookViews>
  <sheets>
    <sheet name="Blad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5" i="1" l="1"/>
  <c r="S95" i="1"/>
  <c r="O95" i="1"/>
  <c r="K95" i="1"/>
  <c r="G95" i="1"/>
  <c r="Z95" i="1" s="1"/>
  <c r="E95" i="1"/>
  <c r="C95" i="1"/>
  <c r="W94" i="1"/>
  <c r="S94" i="1"/>
  <c r="O94" i="1"/>
  <c r="K94" i="1"/>
  <c r="Z94" i="1" s="1"/>
  <c r="E94" i="1"/>
  <c r="C94" i="1"/>
  <c r="W93" i="1"/>
  <c r="S93" i="1"/>
  <c r="O93" i="1"/>
  <c r="K93" i="1"/>
  <c r="F93" i="1"/>
  <c r="G93" i="1" s="1"/>
  <c r="Z93" i="1" s="1"/>
  <c r="E93" i="1"/>
  <c r="C93" i="1"/>
  <c r="W92" i="1"/>
  <c r="S92" i="1"/>
  <c r="O92" i="1"/>
  <c r="Z92" i="1" s="1"/>
  <c r="E92" i="1"/>
  <c r="C92" i="1"/>
  <c r="W91" i="1"/>
  <c r="S91" i="1"/>
  <c r="O91" i="1"/>
  <c r="K91" i="1"/>
  <c r="G91" i="1"/>
  <c r="Z91" i="1" s="1"/>
  <c r="E91" i="1"/>
  <c r="C91" i="1"/>
  <c r="S90" i="1"/>
  <c r="O90" i="1"/>
  <c r="K90" i="1"/>
  <c r="G90" i="1"/>
  <c r="Z90" i="1" s="1"/>
  <c r="E90" i="1"/>
  <c r="C90" i="1"/>
  <c r="W89" i="1"/>
  <c r="S89" i="1"/>
  <c r="O89" i="1"/>
  <c r="K89" i="1"/>
  <c r="F89" i="1"/>
  <c r="E89" i="1"/>
  <c r="C89" i="1"/>
  <c r="W88" i="1"/>
  <c r="S88" i="1"/>
  <c r="O88" i="1"/>
  <c r="K88" i="1"/>
  <c r="G88" i="1"/>
  <c r="Z88" i="1" s="1"/>
  <c r="E88" i="1"/>
  <c r="C88" i="1"/>
  <c r="W87" i="1"/>
  <c r="S87" i="1"/>
  <c r="O87" i="1"/>
  <c r="K87" i="1"/>
  <c r="G87" i="1"/>
  <c r="Z87" i="1" s="1"/>
  <c r="F87" i="1"/>
  <c r="E87" i="1"/>
  <c r="C87" i="1"/>
  <c r="W86" i="1"/>
  <c r="S86" i="1"/>
  <c r="O86" i="1"/>
  <c r="K86" i="1"/>
  <c r="Z86" i="1" s="1"/>
  <c r="G86" i="1"/>
  <c r="E86" i="1"/>
  <c r="C86" i="1"/>
  <c r="W85" i="1"/>
  <c r="S85" i="1"/>
  <c r="O85" i="1"/>
  <c r="K85" i="1"/>
  <c r="F85" i="1"/>
  <c r="G85" i="1" s="1"/>
  <c r="Z85" i="1" s="1"/>
  <c r="E85" i="1"/>
  <c r="C85" i="1"/>
  <c r="W84" i="1"/>
  <c r="S84" i="1"/>
  <c r="O84" i="1"/>
  <c r="K84" i="1"/>
  <c r="G84" i="1"/>
  <c r="Z84" i="1" s="1"/>
  <c r="E84" i="1"/>
  <c r="C84" i="1"/>
  <c r="W83" i="1"/>
  <c r="S83" i="1"/>
  <c r="O83" i="1"/>
  <c r="Z83" i="1" s="1"/>
  <c r="E83" i="1"/>
  <c r="C83" i="1"/>
  <c r="W82" i="1"/>
  <c r="S82" i="1"/>
  <c r="O82" i="1"/>
  <c r="K82" i="1"/>
  <c r="G82" i="1"/>
  <c r="Z82" i="1" s="1"/>
  <c r="E82" i="1"/>
  <c r="C82" i="1"/>
  <c r="W81" i="1"/>
  <c r="S81" i="1"/>
  <c r="O81" i="1"/>
  <c r="Z81" i="1" s="1"/>
  <c r="E81" i="1"/>
  <c r="C81" i="1"/>
  <c r="W80" i="1"/>
  <c r="S80" i="1"/>
  <c r="O80" i="1"/>
  <c r="K80" i="1"/>
  <c r="F80" i="1"/>
  <c r="E80" i="1"/>
  <c r="C80" i="1"/>
  <c r="W79" i="1"/>
  <c r="S79" i="1"/>
  <c r="Z79" i="1" s="1"/>
  <c r="O79" i="1"/>
  <c r="E79" i="1"/>
  <c r="C79" i="1"/>
  <c r="Z78" i="1"/>
  <c r="W78" i="1"/>
  <c r="S78" i="1"/>
  <c r="O78" i="1"/>
  <c r="K78" i="1"/>
  <c r="G78" i="1"/>
  <c r="E78" i="1"/>
  <c r="C78" i="1"/>
  <c r="W77" i="1"/>
  <c r="S77" i="1"/>
  <c r="O77" i="1"/>
  <c r="K77" i="1"/>
  <c r="Z77" i="1" s="1"/>
  <c r="G77" i="1"/>
  <c r="E77" i="1"/>
  <c r="C77" i="1"/>
  <c r="Z76" i="1"/>
  <c r="W76" i="1"/>
  <c r="S76" i="1"/>
  <c r="O76" i="1"/>
  <c r="K76" i="1"/>
  <c r="G76" i="1"/>
  <c r="E76" i="1"/>
  <c r="C76" i="1"/>
  <c r="W75" i="1"/>
  <c r="S75" i="1"/>
  <c r="O75" i="1"/>
  <c r="K75" i="1"/>
  <c r="Z75" i="1" s="1"/>
  <c r="G75" i="1"/>
  <c r="E75" i="1"/>
  <c r="C75" i="1"/>
  <c r="Z74" i="1"/>
  <c r="W74" i="1"/>
  <c r="S74" i="1"/>
  <c r="O74" i="1"/>
  <c r="K74" i="1"/>
  <c r="G74" i="1"/>
  <c r="E74" i="1"/>
  <c r="C74" i="1"/>
  <c r="W73" i="1"/>
  <c r="S73" i="1"/>
  <c r="O73" i="1"/>
  <c r="K73" i="1"/>
  <c r="Z73" i="1" s="1"/>
  <c r="G73" i="1"/>
  <c r="E73" i="1"/>
  <c r="C73" i="1"/>
  <c r="Z72" i="1"/>
  <c r="W72" i="1"/>
  <c r="S72" i="1"/>
  <c r="O72" i="1"/>
  <c r="E72" i="1"/>
  <c r="C72" i="1"/>
  <c r="W71" i="1"/>
  <c r="S71" i="1"/>
  <c r="O71" i="1"/>
  <c r="K71" i="1"/>
  <c r="G71" i="1"/>
  <c r="Z71" i="1" s="1"/>
  <c r="E71" i="1"/>
  <c r="C71" i="1"/>
  <c r="W70" i="1"/>
  <c r="S70" i="1"/>
  <c r="O70" i="1"/>
  <c r="K70" i="1"/>
  <c r="G70" i="1"/>
  <c r="Z70" i="1" s="1"/>
  <c r="E70" i="1"/>
  <c r="C70" i="1"/>
  <c r="W69" i="1"/>
  <c r="S69" i="1"/>
  <c r="O69" i="1"/>
  <c r="K69" i="1"/>
  <c r="G69" i="1"/>
  <c r="Z69" i="1" s="1"/>
  <c r="E69" i="1"/>
  <c r="C69" i="1"/>
  <c r="W68" i="1"/>
  <c r="S68" i="1"/>
  <c r="O68" i="1"/>
  <c r="K68" i="1"/>
  <c r="F68" i="1"/>
  <c r="E68" i="1"/>
  <c r="C68" i="1"/>
  <c r="W67" i="1"/>
  <c r="S67" i="1"/>
  <c r="O67" i="1"/>
  <c r="K67" i="1"/>
  <c r="G67" i="1"/>
  <c r="Z67" i="1" s="1"/>
  <c r="F67" i="1"/>
  <c r="E67" i="1"/>
  <c r="C67" i="1"/>
  <c r="Z66" i="1"/>
  <c r="W66" i="1"/>
  <c r="S66" i="1"/>
  <c r="O66" i="1"/>
  <c r="K66" i="1"/>
  <c r="G66" i="1"/>
  <c r="E66" i="1"/>
  <c r="C66" i="1"/>
  <c r="Z65" i="1"/>
  <c r="W65" i="1"/>
  <c r="S65" i="1"/>
  <c r="O65" i="1"/>
  <c r="E65" i="1"/>
  <c r="C65" i="1"/>
  <c r="W64" i="1"/>
  <c r="S64" i="1"/>
  <c r="O64" i="1"/>
  <c r="K64" i="1"/>
  <c r="G64" i="1"/>
  <c r="Z64" i="1" s="1"/>
  <c r="E64" i="1"/>
  <c r="C64" i="1"/>
  <c r="W63" i="1"/>
  <c r="S63" i="1"/>
  <c r="O63" i="1"/>
  <c r="K63" i="1"/>
  <c r="G63" i="1"/>
  <c r="Z63" i="1" s="1"/>
  <c r="E63" i="1"/>
  <c r="C63" i="1"/>
  <c r="W62" i="1"/>
  <c r="S62" i="1"/>
  <c r="O62" i="1"/>
  <c r="F62" i="1"/>
  <c r="E62" i="1"/>
  <c r="C62" i="1"/>
  <c r="W61" i="1"/>
  <c r="S61" i="1"/>
  <c r="O61" i="1"/>
  <c r="K61" i="1"/>
  <c r="F61" i="1"/>
  <c r="E61" i="1"/>
  <c r="C61" i="1"/>
  <c r="W60" i="1"/>
  <c r="Z60" i="1" s="1"/>
  <c r="S60" i="1"/>
  <c r="O60" i="1"/>
  <c r="E60" i="1"/>
  <c r="C60" i="1"/>
  <c r="W59" i="1"/>
  <c r="S59" i="1"/>
  <c r="O59" i="1"/>
  <c r="K59" i="1"/>
  <c r="F59" i="1"/>
  <c r="E59" i="1"/>
  <c r="C59" i="1"/>
  <c r="W58" i="1"/>
  <c r="S58" i="1"/>
  <c r="O58" i="1"/>
  <c r="K58" i="1"/>
  <c r="F58" i="1"/>
  <c r="E58" i="1"/>
  <c r="C58" i="1"/>
  <c r="W57" i="1"/>
  <c r="S57" i="1"/>
  <c r="O57" i="1"/>
  <c r="K57" i="1"/>
  <c r="G57" i="1"/>
  <c r="Z57" i="1" s="1"/>
  <c r="F57" i="1"/>
  <c r="E57" i="1"/>
  <c r="C57" i="1"/>
  <c r="Z56" i="1"/>
  <c r="W56" i="1"/>
  <c r="S56" i="1"/>
  <c r="O56" i="1"/>
  <c r="K56" i="1"/>
  <c r="G56" i="1"/>
  <c r="E56" i="1"/>
  <c r="C56" i="1"/>
  <c r="Z55" i="1"/>
  <c r="W55" i="1"/>
  <c r="S55" i="1"/>
  <c r="O55" i="1"/>
  <c r="K55" i="1"/>
  <c r="G55" i="1"/>
  <c r="E55" i="1"/>
  <c r="C55" i="1"/>
  <c r="W54" i="1"/>
  <c r="S54" i="1"/>
  <c r="O54" i="1"/>
  <c r="K54" i="1"/>
  <c r="Z54" i="1" s="1"/>
  <c r="G54" i="1"/>
  <c r="E54" i="1"/>
  <c r="C54" i="1"/>
  <c r="W53" i="1"/>
  <c r="S53" i="1"/>
  <c r="O53" i="1"/>
  <c r="K53" i="1"/>
  <c r="F53" i="1"/>
  <c r="G53" i="1" s="1"/>
  <c r="Z53" i="1" s="1"/>
  <c r="E53" i="1"/>
  <c r="C53" i="1"/>
  <c r="W52" i="1"/>
  <c r="S52" i="1"/>
  <c r="O52" i="1"/>
  <c r="K52" i="1"/>
  <c r="G52" i="1"/>
  <c r="Z52" i="1" s="1"/>
  <c r="E52" i="1"/>
  <c r="C52" i="1"/>
  <c r="W51" i="1"/>
  <c r="S51" i="1"/>
  <c r="O51" i="1"/>
  <c r="F51" i="1"/>
  <c r="E51" i="1"/>
  <c r="C51" i="1"/>
  <c r="W50" i="1"/>
  <c r="S50" i="1"/>
  <c r="O50" i="1"/>
  <c r="Z50" i="1" s="1"/>
  <c r="E50" i="1"/>
  <c r="C50" i="1"/>
  <c r="W49" i="1"/>
  <c r="S49" i="1"/>
  <c r="O49" i="1"/>
  <c r="K49" i="1"/>
  <c r="G49" i="1"/>
  <c r="Z49" i="1" s="1"/>
  <c r="F49" i="1"/>
  <c r="E49" i="1"/>
  <c r="C49" i="1"/>
  <c r="W48" i="1"/>
  <c r="S48" i="1"/>
  <c r="O48" i="1"/>
  <c r="K48" i="1"/>
  <c r="F48" i="1"/>
  <c r="G48" i="1" s="1"/>
  <c r="Z48" i="1" s="1"/>
  <c r="E48" i="1"/>
  <c r="C48" i="1"/>
  <c r="W47" i="1"/>
  <c r="S47" i="1"/>
  <c r="O47" i="1"/>
  <c r="K47" i="1"/>
  <c r="F47" i="1"/>
  <c r="E47" i="1"/>
  <c r="C47" i="1"/>
  <c r="W46" i="1"/>
  <c r="S46" i="1"/>
  <c r="O46" i="1"/>
  <c r="K46" i="1"/>
  <c r="G46" i="1"/>
  <c r="Z46" i="1" s="1"/>
  <c r="E46" i="1"/>
  <c r="C46" i="1"/>
  <c r="W45" i="1"/>
  <c r="S45" i="1"/>
  <c r="O45" i="1"/>
  <c r="K45" i="1"/>
  <c r="F45" i="1"/>
  <c r="E45" i="1"/>
  <c r="C45" i="1"/>
  <c r="W44" i="1"/>
  <c r="S44" i="1"/>
  <c r="O44" i="1"/>
  <c r="K44" i="1"/>
  <c r="G44" i="1"/>
  <c r="Z44" i="1" s="1"/>
  <c r="F44" i="1"/>
  <c r="E44" i="1"/>
  <c r="C44" i="1"/>
  <c r="W43" i="1"/>
  <c r="S43" i="1"/>
  <c r="O43" i="1"/>
  <c r="K43" i="1"/>
  <c r="F43" i="1"/>
  <c r="G43" i="1" s="1"/>
  <c r="Z43" i="1" s="1"/>
  <c r="E43" i="1"/>
  <c r="C43" i="1"/>
  <c r="W42" i="1"/>
  <c r="S42" i="1"/>
  <c r="O42" i="1"/>
  <c r="K42" i="1"/>
  <c r="F42" i="1"/>
  <c r="E42" i="1"/>
  <c r="C42" i="1"/>
  <c r="W41" i="1"/>
  <c r="S41" i="1"/>
  <c r="O41" i="1"/>
  <c r="K41" i="1"/>
  <c r="F41" i="1"/>
  <c r="E41" i="1"/>
  <c r="C41" i="1"/>
  <c r="W40" i="1"/>
  <c r="S40" i="1"/>
  <c r="O40" i="1"/>
  <c r="K40" i="1"/>
  <c r="G40" i="1"/>
  <c r="Z40" i="1" s="1"/>
  <c r="F40" i="1"/>
  <c r="E40" i="1"/>
  <c r="C40" i="1"/>
  <c r="W39" i="1"/>
  <c r="S39" i="1"/>
  <c r="O39" i="1"/>
  <c r="K39" i="1"/>
  <c r="F39" i="1"/>
  <c r="G39" i="1" s="1"/>
  <c r="Z39" i="1" s="1"/>
  <c r="E39" i="1"/>
  <c r="C39" i="1"/>
  <c r="W38" i="1"/>
  <c r="S38" i="1"/>
  <c r="O38" i="1"/>
  <c r="K38" i="1"/>
  <c r="G38" i="1"/>
  <c r="F38" i="1"/>
  <c r="Z38" i="1" s="1"/>
  <c r="E38" i="1"/>
  <c r="C38" i="1"/>
  <c r="W37" i="1"/>
  <c r="S37" i="1"/>
  <c r="Z37" i="1" s="1"/>
  <c r="O37" i="1"/>
  <c r="E37" i="1"/>
  <c r="C37" i="1"/>
  <c r="W36" i="1"/>
  <c r="S36" i="1"/>
  <c r="O36" i="1"/>
  <c r="K36" i="1"/>
  <c r="F36" i="1"/>
  <c r="G36" i="1" s="1"/>
  <c r="Z36" i="1" s="1"/>
  <c r="E36" i="1"/>
  <c r="C36" i="1"/>
  <c r="W35" i="1"/>
  <c r="S35" i="1"/>
  <c r="O35" i="1"/>
  <c r="K35" i="1"/>
  <c r="G35" i="1"/>
  <c r="Z35" i="1" s="1"/>
  <c r="E35" i="1"/>
  <c r="C35" i="1"/>
  <c r="W34" i="1"/>
  <c r="S34" i="1"/>
  <c r="O34" i="1"/>
  <c r="K34" i="1"/>
  <c r="G34" i="1"/>
  <c r="F34" i="1"/>
  <c r="Z34" i="1" s="1"/>
  <c r="E34" i="1"/>
  <c r="C34" i="1"/>
  <c r="W33" i="1"/>
  <c r="S33" i="1"/>
  <c r="O33" i="1"/>
  <c r="K33" i="1"/>
  <c r="F33" i="1"/>
  <c r="E33" i="1"/>
  <c r="C33" i="1"/>
  <c r="W32" i="1"/>
  <c r="S32" i="1"/>
  <c r="O32" i="1"/>
  <c r="K32" i="1"/>
  <c r="G32" i="1"/>
  <c r="Z32" i="1" s="1"/>
  <c r="F32" i="1"/>
  <c r="E32" i="1"/>
  <c r="C32" i="1"/>
  <c r="W31" i="1"/>
  <c r="S31" i="1"/>
  <c r="O31" i="1"/>
  <c r="K31" i="1"/>
  <c r="F31" i="1"/>
  <c r="G31" i="1" s="1"/>
  <c r="Z31" i="1" s="1"/>
  <c r="E31" i="1"/>
  <c r="C31" i="1"/>
  <c r="W30" i="1"/>
  <c r="S30" i="1"/>
  <c r="O30" i="1"/>
  <c r="K30" i="1"/>
  <c r="G30" i="1"/>
  <c r="F30" i="1"/>
  <c r="Z30" i="1" s="1"/>
  <c r="E30" i="1"/>
  <c r="C30" i="1"/>
  <c r="W29" i="1"/>
  <c r="S29" i="1"/>
  <c r="O29" i="1"/>
  <c r="K29" i="1"/>
  <c r="F29" i="1"/>
  <c r="E29" i="1"/>
  <c r="C29" i="1"/>
  <c r="W28" i="1"/>
  <c r="S28" i="1"/>
  <c r="O28" i="1"/>
  <c r="K28" i="1"/>
  <c r="G28" i="1"/>
  <c r="Z28" i="1" s="1"/>
  <c r="F28" i="1"/>
  <c r="E28" i="1"/>
  <c r="C28" i="1"/>
  <c r="W27" i="1"/>
  <c r="S27" i="1"/>
  <c r="O27" i="1"/>
  <c r="K27" i="1"/>
  <c r="F27" i="1"/>
  <c r="G27" i="1" s="1"/>
  <c r="Z27" i="1" s="1"/>
  <c r="E27" i="1"/>
  <c r="C27" i="1"/>
  <c r="W26" i="1"/>
  <c r="S26" i="1"/>
  <c r="O26" i="1"/>
  <c r="K26" i="1"/>
  <c r="F26" i="1"/>
  <c r="E26" i="1"/>
  <c r="C26" i="1"/>
  <c r="W25" i="1"/>
  <c r="S25" i="1"/>
  <c r="O25" i="1"/>
  <c r="K25" i="1"/>
  <c r="F25" i="1"/>
  <c r="E25" i="1"/>
  <c r="C25" i="1"/>
  <c r="W24" i="1"/>
  <c r="S24" i="1"/>
  <c r="O24" i="1"/>
  <c r="K24" i="1"/>
  <c r="G24" i="1"/>
  <c r="Z24" i="1" s="1"/>
  <c r="F24" i="1"/>
  <c r="E24" i="1"/>
  <c r="C24" i="1"/>
  <c r="W23" i="1"/>
  <c r="S23" i="1"/>
  <c r="O23" i="1"/>
  <c r="K23" i="1"/>
  <c r="F23" i="1"/>
  <c r="G23" i="1" s="1"/>
  <c r="Z23" i="1" s="1"/>
  <c r="E23" i="1"/>
  <c r="C23" i="1"/>
  <c r="W22" i="1"/>
  <c r="S22" i="1"/>
  <c r="O22" i="1"/>
  <c r="K22" i="1"/>
  <c r="F22" i="1"/>
  <c r="E22" i="1"/>
  <c r="C22" i="1"/>
  <c r="W21" i="1"/>
  <c r="S21" i="1"/>
  <c r="O21" i="1"/>
  <c r="K21" i="1"/>
  <c r="F21" i="1"/>
  <c r="E21" i="1"/>
  <c r="C21" i="1"/>
  <c r="W20" i="1"/>
  <c r="S20" i="1"/>
  <c r="O20" i="1"/>
  <c r="K20" i="1"/>
  <c r="G20" i="1"/>
  <c r="Z20" i="1" s="1"/>
  <c r="F20" i="1"/>
  <c r="E20" i="1"/>
  <c r="C20" i="1"/>
  <c r="W19" i="1"/>
  <c r="S19" i="1"/>
  <c r="O19" i="1"/>
  <c r="K19" i="1"/>
  <c r="F19" i="1"/>
  <c r="G19" i="1" s="1"/>
  <c r="Z19" i="1" s="1"/>
  <c r="E19" i="1"/>
  <c r="C19" i="1"/>
  <c r="W18" i="1"/>
  <c r="S18" i="1"/>
  <c r="O18" i="1"/>
  <c r="K18" i="1"/>
  <c r="F18" i="1"/>
  <c r="E18" i="1"/>
  <c r="C18" i="1"/>
  <c r="W17" i="1"/>
  <c r="S17" i="1"/>
  <c r="O17" i="1"/>
  <c r="K17" i="1"/>
  <c r="F17" i="1"/>
  <c r="E17" i="1"/>
  <c r="C17" i="1"/>
  <c r="W16" i="1"/>
  <c r="S16" i="1"/>
  <c r="O16" i="1"/>
  <c r="K16" i="1"/>
  <c r="G16" i="1"/>
  <c r="Z16" i="1" s="1"/>
  <c r="F16" i="1"/>
  <c r="E16" i="1"/>
  <c r="C16" i="1"/>
  <c r="W15" i="1"/>
  <c r="S15" i="1"/>
  <c r="O15" i="1"/>
  <c r="K15" i="1"/>
  <c r="F15" i="1"/>
  <c r="G15" i="1" s="1"/>
  <c r="Z15" i="1" s="1"/>
  <c r="E15" i="1"/>
  <c r="C15" i="1"/>
  <c r="W14" i="1"/>
  <c r="S14" i="1"/>
  <c r="O14" i="1"/>
  <c r="K14" i="1"/>
  <c r="F14" i="1"/>
  <c r="E14" i="1"/>
  <c r="C14" i="1"/>
  <c r="W13" i="1"/>
  <c r="S13" i="1"/>
  <c r="O13" i="1"/>
  <c r="K13" i="1"/>
  <c r="F13" i="1"/>
  <c r="G13" i="1" s="1"/>
  <c r="E13" i="1"/>
  <c r="C13" i="1"/>
  <c r="W12" i="1"/>
  <c r="S12" i="1"/>
  <c r="O12" i="1"/>
  <c r="K12" i="1"/>
  <c r="G12" i="1"/>
  <c r="Z12" i="1" s="1"/>
  <c r="F12" i="1"/>
  <c r="E12" i="1"/>
  <c r="C12" i="1"/>
  <c r="W11" i="1"/>
  <c r="S11" i="1"/>
  <c r="O11" i="1"/>
  <c r="K11" i="1"/>
  <c r="F11" i="1"/>
  <c r="G11" i="1" s="1"/>
  <c r="Z11" i="1" s="1"/>
  <c r="E11" i="1"/>
  <c r="C11" i="1"/>
  <c r="W10" i="1"/>
  <c r="S10" i="1"/>
  <c r="O10" i="1"/>
  <c r="K10" i="1"/>
  <c r="F10" i="1"/>
  <c r="E10" i="1"/>
  <c r="C10" i="1"/>
  <c r="W9" i="1"/>
  <c r="S9" i="1"/>
  <c r="O9" i="1"/>
  <c r="K9" i="1"/>
  <c r="F9" i="1"/>
  <c r="E9" i="1"/>
  <c r="C9" i="1"/>
  <c r="W8" i="1"/>
  <c r="S8" i="1"/>
  <c r="O8" i="1"/>
  <c r="K8" i="1"/>
  <c r="G8" i="1"/>
  <c r="Z8" i="1" s="1"/>
  <c r="F8" i="1"/>
  <c r="E8" i="1"/>
  <c r="C8" i="1"/>
  <c r="W7" i="1"/>
  <c r="S7" i="1"/>
  <c r="O7" i="1"/>
  <c r="K7" i="1"/>
  <c r="F7" i="1"/>
  <c r="G7" i="1" s="1"/>
  <c r="Z7" i="1" s="1"/>
  <c r="E7" i="1"/>
  <c r="C7" i="1"/>
  <c r="Z29" i="1" l="1"/>
  <c r="Z59" i="1"/>
  <c r="G17" i="1"/>
  <c r="Z17" i="1" s="1"/>
  <c r="G21" i="1"/>
  <c r="Z21" i="1" s="1"/>
  <c r="G25" i="1"/>
  <c r="Z25" i="1" s="1"/>
  <c r="G29" i="1"/>
  <c r="G33" i="1"/>
  <c r="Z33" i="1" s="1"/>
  <c r="G41" i="1"/>
  <c r="Z41" i="1" s="1"/>
  <c r="G45" i="1"/>
  <c r="Z45" i="1" s="1"/>
  <c r="G58" i="1"/>
  <c r="Z58" i="1" s="1"/>
  <c r="G61" i="1"/>
  <c r="Z61" i="1" s="1"/>
  <c r="G68" i="1"/>
  <c r="Z68" i="1" s="1"/>
  <c r="G89" i="1"/>
  <c r="Z89" i="1" s="1"/>
  <c r="Z13" i="1"/>
  <c r="G14" i="1"/>
  <c r="Z14" i="1" s="1"/>
  <c r="G18" i="1"/>
  <c r="Z18" i="1" s="1"/>
  <c r="G22" i="1"/>
  <c r="Z22" i="1" s="1"/>
  <c r="G26" i="1"/>
  <c r="Z26" i="1" s="1"/>
  <c r="G42" i="1"/>
  <c r="Z42" i="1" s="1"/>
  <c r="G47" i="1"/>
  <c r="Z47" i="1" s="1"/>
  <c r="G59" i="1"/>
  <c r="G62" i="1"/>
  <c r="Z62" i="1" s="1"/>
  <c r="G80" i="1"/>
  <c r="Z80" i="1" s="1"/>
  <c r="G9" i="1"/>
  <c r="Z9" i="1" s="1"/>
  <c r="G10" i="1"/>
  <c r="Z10" i="1" s="1"/>
  <c r="G51" i="1"/>
  <c r="Z51" i="1" s="1"/>
</calcChain>
</file>

<file path=xl/sharedStrings.xml><?xml version="1.0" encoding="utf-8"?>
<sst xmlns="http://schemas.openxmlformats.org/spreadsheetml/2006/main" count="118" uniqueCount="116">
  <si>
    <t>Tussenstand Masters Drieband Toernooien 2025</t>
  </si>
  <si>
    <t>Groen = PROMOTIE</t>
  </si>
  <si>
    <t>Moyenne</t>
  </si>
  <si>
    <t>Caramboles</t>
  </si>
  <si>
    <t>Rating getal</t>
  </si>
  <si>
    <t>Havenstad</t>
  </si>
  <si>
    <t>Bonus deelname Havenstad</t>
  </si>
  <si>
    <t>Bonus Finale Havenstad</t>
  </si>
  <si>
    <t xml:space="preserve">nieuw te maken </t>
  </si>
  <si>
    <t>Woldendorp</t>
  </si>
  <si>
    <t>Bonus deelname Woldendorp</t>
  </si>
  <si>
    <t>Bonus Finale Woldendorp</t>
  </si>
  <si>
    <t>Wildervank</t>
  </si>
  <si>
    <t>Bonus deelname Wildervank</t>
  </si>
  <si>
    <t>Bonus Finale Wildervank</t>
  </si>
  <si>
    <t>nieuw te maken</t>
  </si>
  <si>
    <t>Winschoten</t>
  </si>
  <si>
    <t>Bonus deelname Winschoten</t>
  </si>
  <si>
    <t>Bonus Finale Winschoten</t>
  </si>
  <si>
    <t>Nieuw te maken</t>
  </si>
  <si>
    <t>stadskanaal</t>
  </si>
  <si>
    <t>Bonus deelname Stadskanaal</t>
  </si>
  <si>
    <t>Bonus Finale Stadskanaal</t>
  </si>
  <si>
    <t>Totaal</t>
  </si>
  <si>
    <t>ROOD = DEGRADATIE</t>
  </si>
  <si>
    <t>BLAAUW = PROMOTIE IN FINALE</t>
  </si>
  <si>
    <t>GROEP B</t>
  </si>
  <si>
    <t>Eisse Bolt</t>
  </si>
  <si>
    <t>Ilhan Apaydin</t>
  </si>
  <si>
    <t>Ronald Elings</t>
  </si>
  <si>
    <t xml:space="preserve">Harm Jan Speelman   </t>
  </si>
  <si>
    <t>Jan Schikker</t>
  </si>
  <si>
    <t>Jan Sietsma</t>
  </si>
  <si>
    <t>Reint Boltendal</t>
  </si>
  <si>
    <t>James Tiel</t>
  </si>
  <si>
    <t xml:space="preserve">Ron Eissen   </t>
  </si>
  <si>
    <t>Jan Tepper</t>
  </si>
  <si>
    <t>Franka Baaré</t>
  </si>
  <si>
    <t>Eppo Loer</t>
  </si>
  <si>
    <t>Pieter van der Poel</t>
  </si>
  <si>
    <t xml:space="preserve">Reint Loer   </t>
  </si>
  <si>
    <t>Wijnold Broekema</t>
  </si>
  <si>
    <t>Martien Backer</t>
  </si>
  <si>
    <t>Johan Ackermann</t>
  </si>
  <si>
    <t xml:space="preserve">Jan Hadderingh  </t>
  </si>
  <si>
    <t>Willy Strootman</t>
  </si>
  <si>
    <t xml:space="preserve">Joop Beugels   </t>
  </si>
  <si>
    <t>Fred Maas</t>
  </si>
  <si>
    <t>Ella Hilbolling</t>
  </si>
  <si>
    <t>Caren Eling</t>
  </si>
  <si>
    <t>Siep Ziesling</t>
  </si>
  <si>
    <t>Ton Noot</t>
  </si>
  <si>
    <t>Jan Weerts</t>
  </si>
  <si>
    <t xml:space="preserve">Hindrik Schuur   </t>
  </si>
  <si>
    <t>Roelie Dorenbos</t>
  </si>
  <si>
    <t xml:space="preserve">Bernard Bos   </t>
  </si>
  <si>
    <t>Evert Bos</t>
  </si>
  <si>
    <t>Frits Laan</t>
  </si>
  <si>
    <t xml:space="preserve">Robert Boer   </t>
  </si>
  <si>
    <t>Okke Kluiter</t>
  </si>
  <si>
    <t>Eefke Rops</t>
  </si>
  <si>
    <t>Roy Ziesling</t>
  </si>
  <si>
    <t>Stan van Leuven</t>
  </si>
  <si>
    <t>Brian Reiners</t>
  </si>
  <si>
    <t>Louke Ploeg</t>
  </si>
  <si>
    <t>Jan Bos (oet pekel)</t>
  </si>
  <si>
    <t xml:space="preserve">Jan Poot   </t>
  </si>
  <si>
    <t xml:space="preserve">Jan Post   </t>
  </si>
  <si>
    <t>Harno Koster</t>
  </si>
  <si>
    <t>Rick Tuin</t>
  </si>
  <si>
    <t>Hans Kloos</t>
  </si>
  <si>
    <t>Kars Poelman</t>
  </si>
  <si>
    <t>Edwin Hopman</t>
  </si>
  <si>
    <t>Eddie Grol</t>
  </si>
  <si>
    <t>Bert Funk</t>
  </si>
  <si>
    <t>Eltjo Bos</t>
  </si>
  <si>
    <t>Harold de Vries</t>
  </si>
  <si>
    <t>Bert Pakes</t>
  </si>
  <si>
    <t>Barry Verstegen</t>
  </si>
  <si>
    <t xml:space="preserve">Jans Kinds   </t>
  </si>
  <si>
    <t>Sietzo Boerema</t>
  </si>
  <si>
    <t>Marinus Tapilatu</t>
  </si>
  <si>
    <t>Frank Meester</t>
  </si>
  <si>
    <t>Elso Katuin</t>
  </si>
  <si>
    <t>Anno Engels</t>
  </si>
  <si>
    <t>Peter de Valk</t>
  </si>
  <si>
    <t>Derk Jan v.d Laan</t>
  </si>
  <si>
    <t>Feike Moerman</t>
  </si>
  <si>
    <t>Fre Buurman</t>
  </si>
  <si>
    <t>Barelt Schuiling</t>
  </si>
  <si>
    <t>Sander Loer</t>
  </si>
  <si>
    <t>Dennis Lengton</t>
  </si>
  <si>
    <t>Herwil van Gelder</t>
  </si>
  <si>
    <t>Gerrie Drenth</t>
  </si>
  <si>
    <t>Cor Zeeman</t>
  </si>
  <si>
    <t xml:space="preserve">Frans Mathies   </t>
  </si>
  <si>
    <t>Robert Blauw</t>
  </si>
  <si>
    <t>Harry Bos</t>
  </si>
  <si>
    <t>Bennie de Ruiter</t>
  </si>
  <si>
    <t>Jaap Schrik</t>
  </si>
  <si>
    <t>Wim Krekel</t>
  </si>
  <si>
    <t>Michael Podgorski</t>
  </si>
  <si>
    <t>Adolf Erenstein</t>
  </si>
  <si>
    <t>Jaap de Wolf</t>
  </si>
  <si>
    <t>Maarten Grooters</t>
  </si>
  <si>
    <t>Theis Siaila</t>
  </si>
  <si>
    <t xml:space="preserve">Ronnie Berg   </t>
  </si>
  <si>
    <t>Shamir Medero</t>
  </si>
  <si>
    <t>Bé Doddema</t>
  </si>
  <si>
    <t xml:space="preserve">Geert Bos Junior </t>
  </si>
  <si>
    <t>Tonnis Woldhuis</t>
  </si>
  <si>
    <t>Andre Roossien</t>
  </si>
  <si>
    <t>Anton van  Dijk</t>
  </si>
  <si>
    <t>Geert Jager</t>
  </si>
  <si>
    <t>Arnoud ten Have</t>
  </si>
  <si>
    <t>Simon van den 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</si>
</sst>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textRotation="90"/>
    </xf>
    <xf numFmtId="0" fontId="4" fillId="3" borderId="2" xfId="0" applyFont="1" applyFill="1" applyBorder="1" applyAlignment="1" applyProtection="1">
      <alignment horizontal="center" textRotation="90"/>
      <protection locked="0"/>
    </xf>
    <xf numFmtId="0" fontId="4" fillId="0" borderId="2" xfId="0" applyFont="1" applyBorder="1" applyAlignment="1">
      <alignment horizontal="center" textRotation="90"/>
    </xf>
    <xf numFmtId="0" fontId="5" fillId="0" borderId="5" xfId="0" applyFont="1" applyBorder="1" applyAlignment="1" applyProtection="1">
      <alignment horizontal="center" textRotation="90"/>
      <protection locked="0"/>
    </xf>
    <xf numFmtId="0" fontId="5" fillId="0" borderId="5" xfId="0" applyFont="1" applyBorder="1" applyAlignment="1">
      <alignment horizontal="center" textRotation="90"/>
    </xf>
    <xf numFmtId="0" fontId="5" fillId="4" borderId="6" xfId="0" applyFont="1" applyFill="1" applyBorder="1" applyAlignment="1" applyProtection="1">
      <alignment horizontal="center" textRotation="90"/>
      <protection locked="0"/>
    </xf>
    <xf numFmtId="0" fontId="4" fillId="0" borderId="5" xfId="0" applyFont="1" applyBorder="1" applyAlignment="1" applyProtection="1">
      <alignment horizontal="center" textRotation="90"/>
      <protection locked="0"/>
    </xf>
    <xf numFmtId="0" fontId="6" fillId="0" borderId="5" xfId="0" applyFont="1" applyBorder="1" applyAlignment="1">
      <alignment horizontal="center" textRotation="90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 textRotation="90"/>
    </xf>
    <xf numFmtId="0" fontId="4" fillId="3" borderId="7" xfId="0" applyFont="1" applyFill="1" applyBorder="1" applyAlignment="1" applyProtection="1">
      <alignment horizontal="center" textRotation="90"/>
      <protection locked="0"/>
    </xf>
    <xf numFmtId="0" fontId="4" fillId="0" borderId="7" xfId="0" applyFont="1" applyBorder="1" applyAlignment="1">
      <alignment horizontal="center" textRotation="90"/>
    </xf>
    <xf numFmtId="0" fontId="5" fillId="0" borderId="1" xfId="0" applyFont="1" applyBorder="1" applyAlignment="1" applyProtection="1">
      <alignment horizontal="center" textRotation="90"/>
      <protection locked="0"/>
    </xf>
    <xf numFmtId="0" fontId="5" fillId="0" borderId="1" xfId="0" applyFont="1" applyBorder="1" applyAlignment="1">
      <alignment horizontal="center" textRotation="90"/>
    </xf>
    <xf numFmtId="0" fontId="4" fillId="0" borderId="1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 textRotation="90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textRotation="90"/>
    </xf>
    <xf numFmtId="0" fontId="4" fillId="3" borderId="15" xfId="0" applyFont="1" applyFill="1" applyBorder="1" applyAlignment="1" applyProtection="1">
      <alignment horizontal="center" textRotation="90"/>
      <protection locked="0"/>
    </xf>
    <xf numFmtId="0" fontId="4" fillId="0" borderId="15" xfId="0" applyFont="1" applyBorder="1" applyAlignment="1">
      <alignment horizontal="center" textRotation="90"/>
    </xf>
    <xf numFmtId="0" fontId="5" fillId="4" borderId="5" xfId="0" applyFont="1" applyFill="1" applyBorder="1" applyAlignment="1" applyProtection="1">
      <alignment horizontal="center" textRotation="90"/>
      <protection locked="0"/>
    </xf>
    <xf numFmtId="0" fontId="0" fillId="0" borderId="1" xfId="0" applyBorder="1"/>
    <xf numFmtId="0" fontId="9" fillId="3" borderId="1" xfId="0" applyFont="1" applyFill="1" applyBorder="1" applyProtection="1">
      <protection locked="0"/>
    </xf>
    <xf numFmtId="164" fontId="9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9" fillId="0" borderId="1" xfId="0" applyFont="1" applyBorder="1" applyProtection="1"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0" fillId="7" borderId="1" xfId="0" applyFill="1" applyBorder="1"/>
    <xf numFmtId="0" fontId="11" fillId="8" borderId="1" xfId="0" applyFont="1" applyFill="1" applyBorder="1" applyAlignment="1">
      <alignment horizontal="center"/>
    </xf>
    <xf numFmtId="0" fontId="1" fillId="0" borderId="1" xfId="0" applyFont="1" applyBorder="1" applyProtection="1">
      <protection locked="0"/>
    </xf>
    <xf numFmtId="0" fontId="9" fillId="3" borderId="0" xfId="0" applyFont="1" applyFill="1" applyProtection="1">
      <protection locked="0"/>
    </xf>
    <xf numFmtId="0" fontId="11" fillId="3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/>
    <xf numFmtId="0" fontId="1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2" fillId="9" borderId="0" xfId="0" applyFont="1" applyFill="1"/>
    <xf numFmtId="0" fontId="12" fillId="9" borderId="1" xfId="0" applyFont="1" applyFill="1" applyBorder="1"/>
    <xf numFmtId="0" fontId="5" fillId="3" borderId="1" xfId="0" applyFont="1" applyFill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2" fillId="9" borderId="1" xfId="0" applyFont="1" applyFill="1" applyBorder="1" applyAlignment="1">
      <alignment horizontal="left" vertical="center"/>
    </xf>
    <xf numFmtId="0" fontId="5" fillId="3" borderId="1" xfId="0" applyFont="1" applyFill="1" applyBorder="1" applyProtection="1">
      <protection locked="0"/>
    </xf>
    <xf numFmtId="0" fontId="14" fillId="0" borderId="1" xfId="2" applyFont="1" applyBorder="1"/>
  </cellXfs>
  <cellStyles count="3">
    <cellStyle name="Standaard" xfId="0" builtinId="0"/>
    <cellStyle name="Standaard 2" xfId="1" xr:uid="{201975FA-A77B-4AA7-BD24-61CC205F8F8C}"/>
    <cellStyle name="Standaard 3" xfId="2" xr:uid="{A5540D56-C954-4714-A830-B50A383D8C86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5/nieuwe%20startlijst%20masters%202025.xlsm" TargetMode="External"/><Relationship Id="rId1" Type="http://schemas.openxmlformats.org/officeDocument/2006/relationships/externalLinkPath" Target="/ac38b57e6c564e81/Bureaublad/Libre%20Oost%20Groningen/Masters%202025/nieuwe%20startlijst%20masters%20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Driebanden%202025/Eindstand%20voorronde%20driebanden%20B%20groep%20Havenstad.xlsx" TargetMode="External"/><Relationship Id="rId1" Type="http://schemas.openxmlformats.org/officeDocument/2006/relationships/externalLinkPath" Target="/ac38b57e6c564e81/Bureaublad/Havenstad/Driebanden%202025/Eindstand%20voorronde%20driebanden%20B%20groep%20Havenst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I4" t="str">
            <v xml:space="preserve">Driebanden </v>
          </cell>
        </row>
        <row r="5">
          <cell r="I5" t="str">
            <v>Caramboles</v>
          </cell>
          <cell r="J5" t="str">
            <v>Raiting Getal</v>
          </cell>
        </row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1">
          <cell r="C1" t="str">
            <v>GROEP B</v>
          </cell>
          <cell r="Q1" t="str">
            <v xml:space="preserve">Punten afgerond </v>
          </cell>
        </row>
        <row r="2">
          <cell r="C2" t="str">
            <v>Roy Ziesling</v>
          </cell>
          <cell r="Q2">
            <v>156</v>
          </cell>
        </row>
        <row r="3">
          <cell r="C3" t="str">
            <v>Jan Sietsma</v>
          </cell>
          <cell r="Q3">
            <v>155</v>
          </cell>
        </row>
        <row r="4">
          <cell r="C4" t="str">
            <v>Pieter van der Poel</v>
          </cell>
          <cell r="Q4">
            <v>155</v>
          </cell>
        </row>
        <row r="5">
          <cell r="C5" t="str">
            <v>Harno Koster</v>
          </cell>
          <cell r="Q5">
            <v>145</v>
          </cell>
        </row>
        <row r="6">
          <cell r="C6" t="str">
            <v>Eisse Bolt</v>
          </cell>
          <cell r="Q6">
            <v>144</v>
          </cell>
        </row>
        <row r="7">
          <cell r="C7" t="str">
            <v>Barry Verstegen</v>
          </cell>
          <cell r="Q7">
            <v>137</v>
          </cell>
        </row>
        <row r="8">
          <cell r="C8" t="str">
            <v>Franka Baaré</v>
          </cell>
          <cell r="Q8">
            <v>131</v>
          </cell>
        </row>
        <row r="9">
          <cell r="C9" t="str">
            <v>Jan Bos (oet pekel)</v>
          </cell>
          <cell r="Q9">
            <v>127</v>
          </cell>
        </row>
        <row r="10">
          <cell r="C10" t="str">
            <v>Marinus Tapilatu</v>
          </cell>
          <cell r="Q10">
            <v>125</v>
          </cell>
        </row>
        <row r="11">
          <cell r="C11" t="str">
            <v xml:space="preserve">Harm Jan Speelman   </v>
          </cell>
          <cell r="Q11">
            <v>118</v>
          </cell>
        </row>
        <row r="12">
          <cell r="C12" t="str">
            <v>Johan Ackermann</v>
          </cell>
          <cell r="Q12">
            <v>116</v>
          </cell>
        </row>
        <row r="13">
          <cell r="C13" t="str">
            <v>Stan van Leuven</v>
          </cell>
          <cell r="Q13">
            <v>112</v>
          </cell>
        </row>
        <row r="14">
          <cell r="C14" t="str">
            <v>Eppo Loer</v>
          </cell>
          <cell r="Q14">
            <v>112</v>
          </cell>
        </row>
        <row r="15">
          <cell r="C15" t="str">
            <v>Reint Boltendal</v>
          </cell>
          <cell r="Q15">
            <v>112</v>
          </cell>
        </row>
        <row r="16">
          <cell r="C16" t="str">
            <v>Jan Tepper</v>
          </cell>
          <cell r="Q16">
            <v>111</v>
          </cell>
        </row>
        <row r="17">
          <cell r="C17" t="str">
            <v xml:space="preserve">Ron Eissen   </v>
          </cell>
          <cell r="Q17">
            <v>111</v>
          </cell>
        </row>
        <row r="18">
          <cell r="C18" t="str">
            <v>Frank Meester</v>
          </cell>
          <cell r="Q18">
            <v>111</v>
          </cell>
        </row>
        <row r="19">
          <cell r="C19" t="str">
            <v>James Tiel</v>
          </cell>
          <cell r="Q19">
            <v>106</v>
          </cell>
        </row>
        <row r="20">
          <cell r="C20" t="str">
            <v>Jan Schikker</v>
          </cell>
          <cell r="Q20">
            <v>106</v>
          </cell>
        </row>
        <row r="21">
          <cell r="C21" t="str">
            <v xml:space="preserve">Jan Hadderingh  </v>
          </cell>
          <cell r="Q21">
            <v>104</v>
          </cell>
        </row>
        <row r="22">
          <cell r="C22" t="str">
            <v>Fre Buurman</v>
          </cell>
          <cell r="Q22">
            <v>100</v>
          </cell>
        </row>
        <row r="23">
          <cell r="C23" t="str">
            <v>Fred Maas</v>
          </cell>
          <cell r="Q23">
            <v>100</v>
          </cell>
        </row>
        <row r="24">
          <cell r="C24" t="str">
            <v>Feike Moerman</v>
          </cell>
          <cell r="Q24">
            <v>100</v>
          </cell>
        </row>
        <row r="25">
          <cell r="C25" t="str">
            <v>Wijnold Broekema</v>
          </cell>
          <cell r="Q25">
            <v>100</v>
          </cell>
        </row>
        <row r="26">
          <cell r="C26" t="str">
            <v>Ronald Elings</v>
          </cell>
          <cell r="Q26">
            <v>95</v>
          </cell>
        </row>
        <row r="27">
          <cell r="C27" t="str">
            <v>Ton Noot</v>
          </cell>
          <cell r="Q27">
            <v>95</v>
          </cell>
        </row>
        <row r="28">
          <cell r="C28" t="str">
            <v>Ilhan Apaydin</v>
          </cell>
          <cell r="Q28">
            <v>93</v>
          </cell>
        </row>
        <row r="29">
          <cell r="C29" t="str">
            <v>Evert Bos</v>
          </cell>
          <cell r="Q29">
            <v>93</v>
          </cell>
        </row>
        <row r="30">
          <cell r="C30" t="str">
            <v>Brian Reiners</v>
          </cell>
          <cell r="Q30">
            <v>91</v>
          </cell>
        </row>
        <row r="31">
          <cell r="C31" t="str">
            <v>Rick Tuin</v>
          </cell>
          <cell r="Q31">
            <v>91</v>
          </cell>
        </row>
        <row r="32">
          <cell r="C32" t="str">
            <v xml:space="preserve">Hindrik Schuur   </v>
          </cell>
          <cell r="Q32">
            <v>88</v>
          </cell>
        </row>
        <row r="33">
          <cell r="C33" t="str">
            <v>Martien Backer</v>
          </cell>
          <cell r="Q33">
            <v>88</v>
          </cell>
        </row>
        <row r="34">
          <cell r="C34" t="str">
            <v>Roelie Dorenbos</v>
          </cell>
          <cell r="Q34">
            <v>85</v>
          </cell>
        </row>
        <row r="35">
          <cell r="C35" t="str">
            <v>Eefke Rops</v>
          </cell>
          <cell r="Q35">
            <v>83</v>
          </cell>
        </row>
        <row r="36">
          <cell r="C36" t="str">
            <v xml:space="preserve">Robert Boer   </v>
          </cell>
          <cell r="Q36">
            <v>81</v>
          </cell>
        </row>
        <row r="37">
          <cell r="C37" t="str">
            <v>Siep Ziesling</v>
          </cell>
          <cell r="Q37">
            <v>80</v>
          </cell>
        </row>
        <row r="38">
          <cell r="C38" t="str">
            <v>Willy Strootman</v>
          </cell>
          <cell r="Q38">
            <v>75</v>
          </cell>
        </row>
        <row r="39">
          <cell r="C39" t="str">
            <v>Okke Kluiter</v>
          </cell>
          <cell r="Q39">
            <v>75</v>
          </cell>
        </row>
        <row r="40">
          <cell r="C40" t="str">
            <v>Wim Krekel</v>
          </cell>
          <cell r="Q40">
            <v>75</v>
          </cell>
        </row>
        <row r="41">
          <cell r="C41" t="str">
            <v>Eddie Grol</v>
          </cell>
          <cell r="Q41">
            <v>75</v>
          </cell>
        </row>
        <row r="42">
          <cell r="C42" t="str">
            <v>Caren Eling</v>
          </cell>
          <cell r="Q42">
            <v>72</v>
          </cell>
        </row>
        <row r="43">
          <cell r="C43" t="str">
            <v xml:space="preserve">Reint Loer   </v>
          </cell>
          <cell r="Q43">
            <v>72</v>
          </cell>
        </row>
        <row r="44">
          <cell r="C44" t="str">
            <v xml:space="preserve">Jans Kinds   </v>
          </cell>
          <cell r="Q44">
            <v>68</v>
          </cell>
        </row>
        <row r="45">
          <cell r="C45" t="str">
            <v>Theis Siaila</v>
          </cell>
          <cell r="Q45">
            <v>66</v>
          </cell>
        </row>
        <row r="46">
          <cell r="C46" t="str">
            <v xml:space="preserve">Joop Beugels   </v>
          </cell>
          <cell r="Q46">
            <v>62</v>
          </cell>
        </row>
        <row r="47">
          <cell r="C47" t="str">
            <v>Ella Hilbolling</v>
          </cell>
          <cell r="Q47">
            <v>62</v>
          </cell>
        </row>
        <row r="48">
          <cell r="C48" t="str">
            <v>Shamir Medero</v>
          </cell>
          <cell r="Q48">
            <v>56</v>
          </cell>
        </row>
        <row r="49">
          <cell r="C49" t="str">
            <v xml:space="preserve">Geert Bos Junior </v>
          </cell>
          <cell r="Q49">
            <v>55</v>
          </cell>
        </row>
        <row r="50">
          <cell r="C50" t="str">
            <v>Bert Pakes</v>
          </cell>
          <cell r="Q50">
            <v>50</v>
          </cell>
        </row>
        <row r="51">
          <cell r="C51" t="str">
            <v>Jan Weerts</v>
          </cell>
          <cell r="Q51">
            <v>45</v>
          </cell>
        </row>
        <row r="52">
          <cell r="C52" t="str">
            <v>Geert Jager</v>
          </cell>
          <cell r="Q52">
            <v>37</v>
          </cell>
        </row>
        <row r="53">
          <cell r="C53" t="str">
            <v xml:space="preserve">Jan Post   </v>
          </cell>
          <cell r="Q53">
            <v>37</v>
          </cell>
        </row>
        <row r="54">
          <cell r="C54" t="str">
            <v>Kars Poelman</v>
          </cell>
          <cell r="Q54">
            <v>31</v>
          </cell>
        </row>
        <row r="55">
          <cell r="C55" t="str">
            <v>Louke Ploeg</v>
          </cell>
          <cell r="Q55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E945-732A-48CA-AA5B-8400A2A0F670}">
  <sheetPr>
    <pageSetUpPr fitToPage="1"/>
  </sheetPr>
  <dimension ref="A1:Z95"/>
  <sheetViews>
    <sheetView tabSelected="1" workbookViewId="0">
      <selection activeCell="Z96" sqref="A1:Z96"/>
    </sheetView>
  </sheetViews>
  <sheetFormatPr defaultRowHeight="15" x14ac:dyDescent="0.25"/>
  <cols>
    <col min="1" max="1" width="3" bestFit="1" customWidth="1"/>
    <col min="2" max="2" width="19" bestFit="1" customWidth="1"/>
    <col min="3" max="3" width="5.42578125" bestFit="1" customWidth="1"/>
    <col min="4" max="4" width="3.28515625" bestFit="1" customWidth="1"/>
    <col min="5" max="5" width="5.42578125" bestFit="1" customWidth="1"/>
    <col min="6" max="6" width="4" bestFit="1" customWidth="1"/>
    <col min="7" max="9" width="3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5" width="3.140625" bestFit="1" customWidth="1"/>
    <col min="26" max="26" width="4.7109375" bestFit="1" customWidth="1"/>
  </cols>
  <sheetData>
    <row r="1" spans="1:26" ht="29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2" t="s">
        <v>1</v>
      </c>
      <c r="B2" s="3"/>
      <c r="C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7" t="s">
        <v>7</v>
      </c>
      <c r="I2" s="9" t="s">
        <v>8</v>
      </c>
      <c r="J2" s="10" t="s">
        <v>9</v>
      </c>
      <c r="K2" s="8" t="s">
        <v>10</v>
      </c>
      <c r="L2" s="7" t="s">
        <v>11</v>
      </c>
      <c r="M2" s="9" t="s">
        <v>8</v>
      </c>
      <c r="N2" s="10" t="s">
        <v>12</v>
      </c>
      <c r="O2" s="8" t="s">
        <v>13</v>
      </c>
      <c r="P2" s="7" t="s">
        <v>14</v>
      </c>
      <c r="Q2" s="9" t="s">
        <v>15</v>
      </c>
      <c r="R2" s="7" t="s">
        <v>16</v>
      </c>
      <c r="S2" s="8" t="s">
        <v>17</v>
      </c>
      <c r="T2" s="7" t="s">
        <v>18</v>
      </c>
      <c r="U2" s="9" t="s">
        <v>19</v>
      </c>
      <c r="V2" s="7" t="s">
        <v>20</v>
      </c>
      <c r="W2" s="8" t="s">
        <v>21</v>
      </c>
      <c r="X2" s="7" t="s">
        <v>22</v>
      </c>
      <c r="Y2" s="9" t="s">
        <v>19</v>
      </c>
      <c r="Z2" s="11" t="s">
        <v>23</v>
      </c>
    </row>
    <row r="3" spans="1:26" x14ac:dyDescent="0.25">
      <c r="A3" s="12" t="s">
        <v>24</v>
      </c>
      <c r="B3" s="13"/>
      <c r="C3" s="14"/>
      <c r="D3" s="15"/>
      <c r="E3" s="16"/>
      <c r="F3" s="17"/>
      <c r="G3" s="18"/>
      <c r="H3" s="17"/>
      <c r="I3" s="9"/>
      <c r="J3" s="19"/>
      <c r="K3" s="18"/>
      <c r="L3" s="17"/>
      <c r="M3" s="9"/>
      <c r="N3" s="19"/>
      <c r="O3" s="18"/>
      <c r="P3" s="17"/>
      <c r="Q3" s="9"/>
      <c r="R3" s="17"/>
      <c r="S3" s="18"/>
      <c r="T3" s="17"/>
      <c r="U3" s="9"/>
      <c r="V3" s="17"/>
      <c r="W3" s="18"/>
      <c r="X3" s="17"/>
      <c r="Y3" s="9"/>
      <c r="Z3" s="20"/>
    </row>
    <row r="4" spans="1:26" x14ac:dyDescent="0.25">
      <c r="A4" s="21" t="s">
        <v>25</v>
      </c>
      <c r="B4" s="22"/>
      <c r="C4" s="14"/>
      <c r="D4" s="15"/>
      <c r="E4" s="16"/>
      <c r="F4" s="17"/>
      <c r="G4" s="18"/>
      <c r="H4" s="17"/>
      <c r="I4" s="9"/>
      <c r="J4" s="19"/>
      <c r="K4" s="18"/>
      <c r="L4" s="17"/>
      <c r="M4" s="9"/>
      <c r="N4" s="19"/>
      <c r="O4" s="18"/>
      <c r="P4" s="17"/>
      <c r="Q4" s="9"/>
      <c r="R4" s="17"/>
      <c r="S4" s="18"/>
      <c r="T4" s="17"/>
      <c r="U4" s="9"/>
      <c r="V4" s="17"/>
      <c r="W4" s="18"/>
      <c r="X4" s="17"/>
      <c r="Y4" s="9"/>
      <c r="Z4" s="20"/>
    </row>
    <row r="5" spans="1:26" ht="45" x14ac:dyDescent="0.6">
      <c r="A5" s="23">
        <v>2025</v>
      </c>
      <c r="B5" s="24"/>
      <c r="C5" s="14"/>
      <c r="D5" s="15"/>
      <c r="E5" s="16"/>
      <c r="F5" s="17"/>
      <c r="G5" s="18"/>
      <c r="H5" s="17"/>
      <c r="I5" s="9"/>
      <c r="J5" s="19"/>
      <c r="K5" s="18"/>
      <c r="L5" s="17"/>
      <c r="M5" s="9"/>
      <c r="N5" s="19"/>
      <c r="O5" s="18"/>
      <c r="P5" s="17"/>
      <c r="Q5" s="9"/>
      <c r="R5" s="17"/>
      <c r="S5" s="18"/>
      <c r="T5" s="17"/>
      <c r="U5" s="9"/>
      <c r="V5" s="17"/>
      <c r="W5" s="18"/>
      <c r="X5" s="17"/>
      <c r="Y5" s="9"/>
      <c r="Z5" s="20"/>
    </row>
    <row r="6" spans="1:26" ht="26.25" x14ac:dyDescent="0.4">
      <c r="A6" s="25" t="s">
        <v>26</v>
      </c>
      <c r="B6" s="26"/>
      <c r="C6" s="27"/>
      <c r="D6" s="28"/>
      <c r="E6" s="29"/>
      <c r="F6" s="17"/>
      <c r="G6" s="18"/>
      <c r="H6" s="17"/>
      <c r="I6" s="30"/>
      <c r="J6" s="19"/>
      <c r="K6" s="18"/>
      <c r="L6" s="17"/>
      <c r="M6" s="30"/>
      <c r="N6" s="19"/>
      <c r="O6" s="18"/>
      <c r="P6" s="17"/>
      <c r="Q6" s="30"/>
      <c r="R6" s="17"/>
      <c r="S6" s="18"/>
      <c r="T6" s="17"/>
      <c r="U6" s="30"/>
      <c r="V6" s="17"/>
      <c r="W6" s="18"/>
      <c r="X6" s="17"/>
      <c r="Y6" s="30"/>
      <c r="Z6" s="20"/>
    </row>
    <row r="7" spans="1:26" x14ac:dyDescent="0.25">
      <c r="A7" s="31">
        <v>1</v>
      </c>
      <c r="B7" s="32" t="s">
        <v>27</v>
      </c>
      <c r="C7" s="33">
        <f>VLOOKUP(D7,'[1]Tabelen Masters'!I$4:J84,2,FALSE)</f>
        <v>0.27500000000000002</v>
      </c>
      <c r="D7" s="34">
        <v>8</v>
      </c>
      <c r="E7" s="33">
        <f t="shared" ref="E7:E70" si="0">D7/30</f>
        <v>0.26666666666666666</v>
      </c>
      <c r="F7" s="35">
        <f>_xlfn.XLOOKUP(B7,[2]Blad1!$C:$C,[2]Blad1!$Q:$Q)</f>
        <v>144</v>
      </c>
      <c r="G7" s="35">
        <f t="shared" ref="G7:G36" si="1">IF(F7&lt;=1,"  ",10)</f>
        <v>10</v>
      </c>
      <c r="H7" s="35">
        <v>24</v>
      </c>
      <c r="I7" s="36">
        <v>10</v>
      </c>
      <c r="J7" s="35">
        <v>110</v>
      </c>
      <c r="K7" s="35">
        <f t="shared" ref="K7:K36" si="2">IF(J7&lt;=1,"  ",10)</f>
        <v>10</v>
      </c>
      <c r="L7" s="35">
        <v>28</v>
      </c>
      <c r="M7" s="35"/>
      <c r="N7" s="35">
        <v>95</v>
      </c>
      <c r="O7" s="35">
        <f t="shared" ref="O7:O70" si="3">IF(N7&lt;=1,"  ",10)</f>
        <v>10</v>
      </c>
      <c r="P7" s="37">
        <v>22</v>
      </c>
      <c r="Q7" s="37"/>
      <c r="R7" s="38">
        <v>120</v>
      </c>
      <c r="S7" s="35">
        <f t="shared" ref="S7:S70" si="4">IF(R7&lt;=1,"  ",10)</f>
        <v>10</v>
      </c>
      <c r="T7" s="38">
        <v>12</v>
      </c>
      <c r="U7" s="36">
        <v>11</v>
      </c>
      <c r="V7" s="38"/>
      <c r="W7" s="35" t="str">
        <f t="shared" ref="W7:W70" si="5">IF(V7&lt;=1,"  ",10)</f>
        <v xml:space="preserve">  </v>
      </c>
      <c r="X7" s="38"/>
      <c r="Y7" s="38"/>
      <c r="Z7" s="39">
        <f t="shared" ref="Z7:Z70" si="6">SUM(F7,G7,H7,J7,K7,L7,N7,O7,P7,R7,S7,T7,V7,W7,X7)</f>
        <v>595</v>
      </c>
    </row>
    <row r="8" spans="1:26" x14ac:dyDescent="0.25">
      <c r="A8" s="31">
        <v>2</v>
      </c>
      <c r="B8" s="40" t="s">
        <v>28</v>
      </c>
      <c r="C8" s="33">
        <f>VLOOKUP(D8,'[1]Tabelen Masters'!I$4:J132,2,FALSE)</f>
        <v>0.27500000000000002</v>
      </c>
      <c r="D8" s="35">
        <v>8</v>
      </c>
      <c r="E8" s="33">
        <f t="shared" si="0"/>
        <v>0.26666666666666666</v>
      </c>
      <c r="F8" s="35">
        <f>_xlfn.XLOOKUP(B8,[2]Blad1!$C:$C,[2]Blad1!$Q:$Q)</f>
        <v>93</v>
      </c>
      <c r="G8" s="35">
        <f t="shared" si="1"/>
        <v>10</v>
      </c>
      <c r="H8" s="35"/>
      <c r="I8" s="35"/>
      <c r="J8" s="35">
        <v>115</v>
      </c>
      <c r="K8" s="35">
        <f t="shared" si="2"/>
        <v>10</v>
      </c>
      <c r="L8" s="35">
        <v>18</v>
      </c>
      <c r="M8" s="35"/>
      <c r="N8" s="35">
        <v>100</v>
      </c>
      <c r="O8" s="35">
        <f t="shared" si="3"/>
        <v>10</v>
      </c>
      <c r="P8" s="38">
        <v>10</v>
      </c>
      <c r="Q8" s="38"/>
      <c r="R8" s="38">
        <v>168</v>
      </c>
      <c r="S8" s="35">
        <f t="shared" si="4"/>
        <v>10</v>
      </c>
      <c r="T8" s="38">
        <v>26</v>
      </c>
      <c r="U8" s="36">
        <v>11</v>
      </c>
      <c r="V8" s="38"/>
      <c r="W8" s="35" t="str">
        <f t="shared" si="5"/>
        <v xml:space="preserve">  </v>
      </c>
      <c r="X8" s="38"/>
      <c r="Y8" s="38"/>
      <c r="Z8" s="39">
        <f t="shared" si="6"/>
        <v>570</v>
      </c>
    </row>
    <row r="9" spans="1:26" x14ac:dyDescent="0.25">
      <c r="A9" s="31">
        <v>3</v>
      </c>
      <c r="B9" s="32" t="s">
        <v>29</v>
      </c>
      <c r="C9" s="33">
        <f>VLOOKUP(D9,'[1]Tabelen Masters'!I$4:J247,2,FALSE)</f>
        <v>0.38400000000000001</v>
      </c>
      <c r="D9" s="41">
        <v>11</v>
      </c>
      <c r="E9" s="33">
        <f t="shared" si="0"/>
        <v>0.36666666666666664</v>
      </c>
      <c r="F9" s="35">
        <f>_xlfn.XLOOKUP(B9,[2]Blad1!$C:$C,[2]Blad1!$Q:$Q)</f>
        <v>95</v>
      </c>
      <c r="G9" s="35">
        <f t="shared" si="1"/>
        <v>10</v>
      </c>
      <c r="H9" s="35"/>
      <c r="I9" s="35"/>
      <c r="J9" s="35">
        <v>127</v>
      </c>
      <c r="K9" s="35">
        <f t="shared" si="2"/>
        <v>10</v>
      </c>
      <c r="L9" s="35">
        <v>24</v>
      </c>
      <c r="M9" s="36">
        <v>12</v>
      </c>
      <c r="N9" s="35">
        <v>137</v>
      </c>
      <c r="O9" s="35">
        <f t="shared" si="3"/>
        <v>10</v>
      </c>
      <c r="P9" s="38">
        <v>16</v>
      </c>
      <c r="Q9" s="36">
        <v>13</v>
      </c>
      <c r="R9" s="38">
        <v>115</v>
      </c>
      <c r="S9" s="35">
        <f t="shared" si="4"/>
        <v>10</v>
      </c>
      <c r="T9" s="38"/>
      <c r="U9" s="38"/>
      <c r="V9" s="38"/>
      <c r="W9" s="35" t="str">
        <f t="shared" si="5"/>
        <v xml:space="preserve">  </v>
      </c>
      <c r="X9" s="38"/>
      <c r="Y9" s="38"/>
      <c r="Z9" s="39">
        <f t="shared" si="6"/>
        <v>554</v>
      </c>
    </row>
    <row r="10" spans="1:26" x14ac:dyDescent="0.25">
      <c r="A10" s="31">
        <v>4</v>
      </c>
      <c r="B10" s="42" t="s">
        <v>30</v>
      </c>
      <c r="C10" s="33">
        <f>VLOOKUP(D10,'[1]Tabelen Masters'!I$4:J112,2,FALSE)</f>
        <v>0.27500000000000002</v>
      </c>
      <c r="D10" s="34">
        <v>8</v>
      </c>
      <c r="E10" s="33">
        <f t="shared" si="0"/>
        <v>0.26666666666666666</v>
      </c>
      <c r="F10" s="35">
        <f>_xlfn.XLOOKUP(B10,[2]Blad1!$C:$C,[2]Blad1!$Q:$Q)</f>
        <v>118</v>
      </c>
      <c r="G10" s="35">
        <f t="shared" si="1"/>
        <v>10</v>
      </c>
      <c r="H10" s="35"/>
      <c r="I10" s="35"/>
      <c r="J10" s="35">
        <v>104</v>
      </c>
      <c r="K10" s="35">
        <f t="shared" si="2"/>
        <v>10</v>
      </c>
      <c r="L10" s="35"/>
      <c r="M10" s="35"/>
      <c r="N10" s="35">
        <v>143</v>
      </c>
      <c r="O10" s="35">
        <f t="shared" si="3"/>
        <v>10</v>
      </c>
      <c r="P10" s="37">
        <v>12</v>
      </c>
      <c r="Q10" s="43">
        <v>10</v>
      </c>
      <c r="R10" s="38">
        <v>120</v>
      </c>
      <c r="S10" s="35">
        <f t="shared" si="4"/>
        <v>10</v>
      </c>
      <c r="T10" s="38"/>
      <c r="U10" s="36">
        <v>11</v>
      </c>
      <c r="V10" s="38"/>
      <c r="W10" s="35" t="str">
        <f t="shared" si="5"/>
        <v xml:space="preserve">  </v>
      </c>
      <c r="X10" s="38"/>
      <c r="Y10" s="38"/>
      <c r="Z10" s="39">
        <f t="shared" si="6"/>
        <v>537</v>
      </c>
    </row>
    <row r="11" spans="1:26" x14ac:dyDescent="0.25">
      <c r="A11" s="31">
        <v>5</v>
      </c>
      <c r="B11" s="32" t="s">
        <v>31</v>
      </c>
      <c r="C11" s="33">
        <f>VLOOKUP(D11,'[1]Tabelen Masters'!I$4:J160,2,FALSE)</f>
        <v>0.27500000000000002</v>
      </c>
      <c r="D11" s="35">
        <v>8</v>
      </c>
      <c r="E11" s="33">
        <f t="shared" si="0"/>
        <v>0.26666666666666666</v>
      </c>
      <c r="F11" s="35">
        <f>_xlfn.XLOOKUP(B11,[2]Blad1!$C:$C,[2]Blad1!$Q:$Q)</f>
        <v>106</v>
      </c>
      <c r="G11" s="35">
        <f t="shared" si="1"/>
        <v>10</v>
      </c>
      <c r="H11" s="35"/>
      <c r="I11" s="35"/>
      <c r="J11" s="35">
        <v>100</v>
      </c>
      <c r="K11" s="35">
        <f t="shared" si="2"/>
        <v>10</v>
      </c>
      <c r="L11" s="35">
        <v>22</v>
      </c>
      <c r="M11" s="35"/>
      <c r="N11" s="35">
        <v>106</v>
      </c>
      <c r="O11" s="35">
        <f t="shared" si="3"/>
        <v>10</v>
      </c>
      <c r="P11" s="37">
        <v>20</v>
      </c>
      <c r="Q11" s="37"/>
      <c r="R11" s="38">
        <v>125</v>
      </c>
      <c r="S11" s="35">
        <f t="shared" si="4"/>
        <v>10</v>
      </c>
      <c r="T11" s="38">
        <v>16</v>
      </c>
      <c r="U11" s="36">
        <v>9</v>
      </c>
      <c r="V11" s="38"/>
      <c r="W11" s="35" t="str">
        <f t="shared" si="5"/>
        <v xml:space="preserve">  </v>
      </c>
      <c r="X11" s="38"/>
      <c r="Y11" s="38"/>
      <c r="Z11" s="39">
        <f t="shared" si="6"/>
        <v>535</v>
      </c>
    </row>
    <row r="12" spans="1:26" x14ac:dyDescent="0.25">
      <c r="A12" s="31">
        <v>6</v>
      </c>
      <c r="B12" s="32" t="s">
        <v>32</v>
      </c>
      <c r="C12" s="33">
        <f>VLOOKUP(D12,'[1]Tabelen Masters'!I$4:J162,2,FALSE)</f>
        <v>0.35</v>
      </c>
      <c r="D12" s="35">
        <v>10</v>
      </c>
      <c r="E12" s="33">
        <f t="shared" si="0"/>
        <v>0.33333333333333331</v>
      </c>
      <c r="F12" s="35">
        <f>_xlfn.XLOOKUP(B12,[2]Blad1!$C:$C,[2]Blad1!$Q:$Q)</f>
        <v>155</v>
      </c>
      <c r="G12" s="35">
        <f t="shared" si="1"/>
        <v>10</v>
      </c>
      <c r="H12" s="35">
        <v>20</v>
      </c>
      <c r="I12" s="36">
        <v>12</v>
      </c>
      <c r="J12" s="35">
        <v>87</v>
      </c>
      <c r="K12" s="35">
        <f t="shared" si="2"/>
        <v>10</v>
      </c>
      <c r="L12" s="35"/>
      <c r="M12" s="35"/>
      <c r="N12" s="35">
        <v>87</v>
      </c>
      <c r="O12" s="35">
        <f t="shared" si="3"/>
        <v>10</v>
      </c>
      <c r="P12" s="37"/>
      <c r="Q12" s="37"/>
      <c r="R12" s="38">
        <v>112</v>
      </c>
      <c r="S12" s="35">
        <f t="shared" si="4"/>
        <v>10</v>
      </c>
      <c r="T12" s="38">
        <v>22</v>
      </c>
      <c r="U12" s="38"/>
      <c r="V12" s="38"/>
      <c r="W12" s="35" t="str">
        <f t="shared" si="5"/>
        <v xml:space="preserve">  </v>
      </c>
      <c r="X12" s="38"/>
      <c r="Y12" s="38"/>
      <c r="Z12" s="39">
        <f t="shared" si="6"/>
        <v>523</v>
      </c>
    </row>
    <row r="13" spans="1:26" x14ac:dyDescent="0.25">
      <c r="A13" s="31">
        <v>7</v>
      </c>
      <c r="B13" s="32" t="s">
        <v>33</v>
      </c>
      <c r="C13" s="33">
        <f>VLOOKUP(D13,'[1]Tabelen Masters'!I$4:J228,2,FALSE)</f>
        <v>0.27500000000000002</v>
      </c>
      <c r="D13" s="35">
        <v>8</v>
      </c>
      <c r="E13" s="33">
        <f t="shared" si="0"/>
        <v>0.26666666666666666</v>
      </c>
      <c r="F13" s="35">
        <f>_xlfn.XLOOKUP(B13,[2]Blad1!$C:$C,[2]Blad1!$Q:$Q)</f>
        <v>112</v>
      </c>
      <c r="G13" s="35">
        <f t="shared" si="1"/>
        <v>10</v>
      </c>
      <c r="H13" s="36">
        <v>30</v>
      </c>
      <c r="I13" s="36">
        <v>9</v>
      </c>
      <c r="J13" s="35">
        <v>88</v>
      </c>
      <c r="K13" s="35">
        <f t="shared" si="2"/>
        <v>10</v>
      </c>
      <c r="L13" s="35">
        <v>30</v>
      </c>
      <c r="M13" s="35"/>
      <c r="N13" s="35">
        <v>66</v>
      </c>
      <c r="O13" s="35">
        <f t="shared" si="3"/>
        <v>10</v>
      </c>
      <c r="P13" s="38"/>
      <c r="Q13" s="36">
        <v>8</v>
      </c>
      <c r="R13" s="38">
        <v>125</v>
      </c>
      <c r="S13" s="35">
        <f t="shared" si="4"/>
        <v>10</v>
      </c>
      <c r="T13" s="38">
        <v>30</v>
      </c>
      <c r="U13" s="36">
        <v>9</v>
      </c>
      <c r="V13" s="38"/>
      <c r="W13" s="35" t="str">
        <f t="shared" si="5"/>
        <v xml:space="preserve">  </v>
      </c>
      <c r="X13" s="38"/>
      <c r="Y13" s="38"/>
      <c r="Z13" s="39">
        <f t="shared" si="6"/>
        <v>521</v>
      </c>
    </row>
    <row r="14" spans="1:26" x14ac:dyDescent="0.25">
      <c r="A14" s="31">
        <v>8</v>
      </c>
      <c r="B14" s="32" t="s">
        <v>34</v>
      </c>
      <c r="C14" s="33">
        <f>VLOOKUP(D14,'[1]Tabelen Masters'!I$4:J231,2,FALSE)</f>
        <v>0.317</v>
      </c>
      <c r="D14" s="41">
        <v>9</v>
      </c>
      <c r="E14" s="33">
        <f t="shared" si="0"/>
        <v>0.3</v>
      </c>
      <c r="F14" s="35">
        <f>_xlfn.XLOOKUP(B14,[2]Blad1!$C:$C,[2]Blad1!$Q:$Q)</f>
        <v>106</v>
      </c>
      <c r="G14" s="35">
        <f t="shared" si="1"/>
        <v>10</v>
      </c>
      <c r="H14" s="35">
        <v>16</v>
      </c>
      <c r="I14" s="35"/>
      <c r="J14" s="35">
        <v>105</v>
      </c>
      <c r="K14" s="35">
        <f t="shared" si="2"/>
        <v>10</v>
      </c>
      <c r="L14" s="35">
        <v>8</v>
      </c>
      <c r="M14" s="35"/>
      <c r="N14" s="35">
        <v>100</v>
      </c>
      <c r="O14" s="35">
        <f t="shared" si="3"/>
        <v>10</v>
      </c>
      <c r="P14" s="35">
        <v>18</v>
      </c>
      <c r="Q14" s="35"/>
      <c r="R14" s="35">
        <v>105</v>
      </c>
      <c r="S14" s="35">
        <f t="shared" si="4"/>
        <v>10</v>
      </c>
      <c r="T14" s="38">
        <v>18</v>
      </c>
      <c r="U14" s="38"/>
      <c r="V14" s="38"/>
      <c r="W14" s="35" t="str">
        <f t="shared" si="5"/>
        <v xml:space="preserve">  </v>
      </c>
      <c r="X14" s="35"/>
      <c r="Y14" s="35"/>
      <c r="Z14" s="39">
        <f t="shared" si="6"/>
        <v>516</v>
      </c>
    </row>
    <row r="15" spans="1:26" x14ac:dyDescent="0.25">
      <c r="A15" s="31">
        <v>9</v>
      </c>
      <c r="B15" s="32" t="s">
        <v>35</v>
      </c>
      <c r="C15" s="33">
        <f>VLOOKUP(D15,'[1]Tabelen Masters'!I$4:J246,2,FALSE)</f>
        <v>0.317</v>
      </c>
      <c r="D15" s="34">
        <v>9</v>
      </c>
      <c r="E15" s="33">
        <f t="shared" si="0"/>
        <v>0.3</v>
      </c>
      <c r="F15" s="35">
        <f>_xlfn.XLOOKUP(B15,[2]Blad1!$C:$C,[2]Blad1!$Q:$Q)</f>
        <v>111</v>
      </c>
      <c r="G15" s="35">
        <f t="shared" si="1"/>
        <v>10</v>
      </c>
      <c r="H15" s="35"/>
      <c r="I15" s="35"/>
      <c r="J15" s="35">
        <v>61</v>
      </c>
      <c r="K15" s="35">
        <f t="shared" si="2"/>
        <v>10</v>
      </c>
      <c r="L15" s="35"/>
      <c r="M15" s="36">
        <v>8</v>
      </c>
      <c r="N15" s="35">
        <v>106</v>
      </c>
      <c r="O15" s="35">
        <f t="shared" si="3"/>
        <v>10</v>
      </c>
      <c r="P15" s="37">
        <v>30</v>
      </c>
      <c r="Q15" s="37"/>
      <c r="R15" s="38">
        <v>131</v>
      </c>
      <c r="S15" s="35">
        <f t="shared" si="4"/>
        <v>10</v>
      </c>
      <c r="T15" s="38">
        <v>24</v>
      </c>
      <c r="U15" s="36">
        <v>9</v>
      </c>
      <c r="V15" s="38"/>
      <c r="W15" s="35" t="str">
        <f t="shared" si="5"/>
        <v xml:space="preserve">  </v>
      </c>
      <c r="X15" s="38"/>
      <c r="Y15" s="38"/>
      <c r="Z15" s="39">
        <f t="shared" si="6"/>
        <v>503</v>
      </c>
    </row>
    <row r="16" spans="1:26" x14ac:dyDescent="0.25">
      <c r="A16" s="31">
        <v>10</v>
      </c>
      <c r="B16" s="32" t="s">
        <v>36</v>
      </c>
      <c r="C16" s="33">
        <f>VLOOKUP(D16,'[1]Tabelen Masters'!I$4:J163,2,FALSE)</f>
        <v>0.35</v>
      </c>
      <c r="D16" s="35">
        <v>10</v>
      </c>
      <c r="E16" s="33">
        <f t="shared" si="0"/>
        <v>0.33333333333333331</v>
      </c>
      <c r="F16" s="35">
        <f>_xlfn.XLOOKUP(B16,[2]Blad1!$C:$C,[2]Blad1!$Q:$Q)</f>
        <v>111</v>
      </c>
      <c r="G16" s="35">
        <f t="shared" si="1"/>
        <v>10</v>
      </c>
      <c r="H16" s="35">
        <v>22</v>
      </c>
      <c r="I16" s="35"/>
      <c r="J16" s="35">
        <v>127</v>
      </c>
      <c r="K16" s="35">
        <f t="shared" si="2"/>
        <v>10</v>
      </c>
      <c r="L16" s="44">
        <v>26</v>
      </c>
      <c r="M16" s="36">
        <v>12</v>
      </c>
      <c r="N16" s="35">
        <v>95</v>
      </c>
      <c r="O16" s="35">
        <f t="shared" si="3"/>
        <v>10</v>
      </c>
      <c r="P16" s="38"/>
      <c r="Q16" s="38"/>
      <c r="R16" s="38">
        <v>70</v>
      </c>
      <c r="S16" s="35">
        <f t="shared" si="4"/>
        <v>10</v>
      </c>
      <c r="T16" s="38"/>
      <c r="U16" s="36">
        <v>11</v>
      </c>
      <c r="V16" s="38"/>
      <c r="W16" s="35" t="str">
        <f t="shared" si="5"/>
        <v xml:space="preserve">  </v>
      </c>
      <c r="X16" s="38"/>
      <c r="Y16" s="38"/>
      <c r="Z16" s="39">
        <f t="shared" si="6"/>
        <v>491</v>
      </c>
    </row>
    <row r="17" spans="1:26" x14ac:dyDescent="0.25">
      <c r="A17" s="31">
        <v>11</v>
      </c>
      <c r="B17" s="45" t="s">
        <v>37</v>
      </c>
      <c r="C17" s="33">
        <f>VLOOKUP(D17,'[1]Tabelen Masters'!I$4:J96,2,FALSE)</f>
        <v>0.27500000000000002</v>
      </c>
      <c r="D17" s="41">
        <v>8</v>
      </c>
      <c r="E17" s="33">
        <f t="shared" si="0"/>
        <v>0.26666666666666666</v>
      </c>
      <c r="F17" s="35">
        <f>_xlfn.XLOOKUP(B17,[2]Blad1!$C:$C,[2]Blad1!$Q:$Q)</f>
        <v>131</v>
      </c>
      <c r="G17" s="35">
        <f t="shared" si="1"/>
        <v>10</v>
      </c>
      <c r="H17" s="35">
        <v>26</v>
      </c>
      <c r="I17" s="36">
        <v>9</v>
      </c>
      <c r="J17" s="35">
        <v>83</v>
      </c>
      <c r="K17" s="35">
        <f t="shared" si="2"/>
        <v>10</v>
      </c>
      <c r="L17" s="35"/>
      <c r="M17" s="35"/>
      <c r="N17" s="35">
        <v>127</v>
      </c>
      <c r="O17" s="35">
        <f t="shared" si="3"/>
        <v>10</v>
      </c>
      <c r="P17" s="38"/>
      <c r="Q17" s="36">
        <v>10</v>
      </c>
      <c r="R17" s="38">
        <v>80</v>
      </c>
      <c r="S17" s="35">
        <f t="shared" si="4"/>
        <v>10</v>
      </c>
      <c r="T17" s="38"/>
      <c r="U17" s="38"/>
      <c r="V17" s="38"/>
      <c r="W17" s="35" t="str">
        <f t="shared" si="5"/>
        <v xml:space="preserve">  </v>
      </c>
      <c r="X17" s="38"/>
      <c r="Y17" s="38"/>
      <c r="Z17" s="39">
        <f t="shared" si="6"/>
        <v>487</v>
      </c>
    </row>
    <row r="18" spans="1:26" x14ac:dyDescent="0.25">
      <c r="A18" s="31">
        <v>12</v>
      </c>
      <c r="B18" s="40" t="s">
        <v>38</v>
      </c>
      <c r="C18" s="33">
        <f>VLOOKUP(D18,'[1]Tabelen Masters'!I$4:J90,2,FALSE)</f>
        <v>0.41699999999999998</v>
      </c>
      <c r="D18" s="41">
        <v>12</v>
      </c>
      <c r="E18" s="33">
        <f t="shared" si="0"/>
        <v>0.4</v>
      </c>
      <c r="F18" s="35">
        <f>_xlfn.XLOOKUP(B18,[2]Blad1!$C:$C,[2]Blad1!$Q:$Q)</f>
        <v>112</v>
      </c>
      <c r="G18" s="35">
        <f t="shared" si="1"/>
        <v>10</v>
      </c>
      <c r="H18" s="35"/>
      <c r="I18" s="35"/>
      <c r="J18" s="35">
        <v>100</v>
      </c>
      <c r="K18" s="35">
        <f t="shared" si="2"/>
        <v>10</v>
      </c>
      <c r="L18" s="35"/>
      <c r="M18" s="35"/>
      <c r="N18" s="35">
        <v>125</v>
      </c>
      <c r="O18" s="35">
        <f t="shared" si="3"/>
        <v>10</v>
      </c>
      <c r="P18" s="38"/>
      <c r="Q18" s="36">
        <v>13</v>
      </c>
      <c r="R18" s="38">
        <v>92</v>
      </c>
      <c r="S18" s="35">
        <f t="shared" si="4"/>
        <v>10</v>
      </c>
      <c r="T18" s="38"/>
      <c r="U18" s="38"/>
      <c r="V18" s="38"/>
      <c r="W18" s="35" t="str">
        <f t="shared" si="5"/>
        <v xml:space="preserve">  </v>
      </c>
      <c r="X18" s="38"/>
      <c r="Y18" s="38"/>
      <c r="Z18" s="39">
        <f t="shared" si="6"/>
        <v>469</v>
      </c>
    </row>
    <row r="19" spans="1:26" x14ac:dyDescent="0.25">
      <c r="A19" s="31">
        <v>13</v>
      </c>
      <c r="B19" s="46" t="s">
        <v>39</v>
      </c>
      <c r="C19" s="33">
        <f>VLOOKUP(D19,'[1]Tabelen Masters'!I$4:J226,2,FALSE)</f>
        <v>0.41699999999999998</v>
      </c>
      <c r="D19" s="35">
        <v>12</v>
      </c>
      <c r="E19" s="33">
        <f t="shared" si="0"/>
        <v>0.4</v>
      </c>
      <c r="F19" s="35">
        <f>_xlfn.XLOOKUP(B19,[2]Blad1!$C:$C,[2]Blad1!$Q:$Q)</f>
        <v>155</v>
      </c>
      <c r="G19" s="35">
        <f t="shared" si="1"/>
        <v>10</v>
      </c>
      <c r="H19" s="35">
        <v>14</v>
      </c>
      <c r="I19" s="38"/>
      <c r="J19" s="35">
        <v>87</v>
      </c>
      <c r="K19" s="35">
        <f t="shared" si="2"/>
        <v>10</v>
      </c>
      <c r="L19" s="35"/>
      <c r="M19" s="35"/>
      <c r="N19" s="35">
        <v>78</v>
      </c>
      <c r="O19" s="35">
        <f t="shared" si="3"/>
        <v>10</v>
      </c>
      <c r="P19" s="38"/>
      <c r="Q19" s="36">
        <v>11</v>
      </c>
      <c r="R19" s="38">
        <v>90</v>
      </c>
      <c r="S19" s="35">
        <f t="shared" si="4"/>
        <v>10</v>
      </c>
      <c r="T19" s="38"/>
      <c r="U19" s="38"/>
      <c r="V19" s="38"/>
      <c r="W19" s="35" t="str">
        <f t="shared" si="5"/>
        <v xml:space="preserve">  </v>
      </c>
      <c r="X19" s="38"/>
      <c r="Y19" s="38"/>
      <c r="Z19" s="39">
        <f t="shared" si="6"/>
        <v>464</v>
      </c>
    </row>
    <row r="20" spans="1:26" x14ac:dyDescent="0.25">
      <c r="A20" s="31">
        <v>14</v>
      </c>
      <c r="B20" s="42" t="s">
        <v>40</v>
      </c>
      <c r="C20" s="33">
        <f>VLOOKUP(D20,'[1]Tabelen Masters'!I$4:J229,2,FALSE)</f>
        <v>0.38400000000000001</v>
      </c>
      <c r="D20" s="41">
        <v>11</v>
      </c>
      <c r="E20" s="33">
        <f t="shared" si="0"/>
        <v>0.36666666666666664</v>
      </c>
      <c r="F20" s="35">
        <f>_xlfn.XLOOKUP(B20,[2]Blad1!$C:$C,[2]Blad1!$Q:$Q)</f>
        <v>72</v>
      </c>
      <c r="G20" s="35">
        <f t="shared" si="1"/>
        <v>10</v>
      </c>
      <c r="H20" s="35"/>
      <c r="I20" s="36">
        <v>10</v>
      </c>
      <c r="J20" s="35">
        <v>93</v>
      </c>
      <c r="K20" s="35">
        <f t="shared" si="2"/>
        <v>10</v>
      </c>
      <c r="L20" s="35">
        <v>10</v>
      </c>
      <c r="M20" s="35"/>
      <c r="N20" s="35">
        <v>85</v>
      </c>
      <c r="O20" s="35">
        <f t="shared" si="3"/>
        <v>10</v>
      </c>
      <c r="P20" s="38"/>
      <c r="Q20" s="38"/>
      <c r="R20" s="38">
        <v>125</v>
      </c>
      <c r="S20" s="35">
        <f t="shared" si="4"/>
        <v>10</v>
      </c>
      <c r="T20" s="38">
        <v>20</v>
      </c>
      <c r="U20" s="36">
        <v>11</v>
      </c>
      <c r="V20" s="38"/>
      <c r="W20" s="35" t="str">
        <f t="shared" si="5"/>
        <v xml:space="preserve">  </v>
      </c>
      <c r="X20" s="38"/>
      <c r="Y20" s="38"/>
      <c r="Z20" s="39">
        <f t="shared" si="6"/>
        <v>445</v>
      </c>
    </row>
    <row r="21" spans="1:26" x14ac:dyDescent="0.25">
      <c r="A21" s="31">
        <v>15</v>
      </c>
      <c r="B21" s="32" t="s">
        <v>41</v>
      </c>
      <c r="C21" s="33">
        <f>VLOOKUP(D21,'[1]Tabelen Masters'!I$4:J273,2,FALSE)</f>
        <v>0.27500000000000002</v>
      </c>
      <c r="D21" s="35">
        <v>8</v>
      </c>
      <c r="E21" s="33">
        <f t="shared" si="0"/>
        <v>0.26666666666666666</v>
      </c>
      <c r="F21" s="35">
        <f>_xlfn.XLOOKUP(B21,[2]Blad1!$C:$C,[2]Blad1!$Q:$Q)</f>
        <v>100</v>
      </c>
      <c r="G21" s="35">
        <f t="shared" si="1"/>
        <v>10</v>
      </c>
      <c r="H21" s="35"/>
      <c r="I21" s="35"/>
      <c r="J21" s="35">
        <v>100</v>
      </c>
      <c r="K21" s="35">
        <f t="shared" si="2"/>
        <v>10</v>
      </c>
      <c r="L21" s="35">
        <v>14</v>
      </c>
      <c r="M21" s="35"/>
      <c r="N21" s="35">
        <v>93</v>
      </c>
      <c r="O21" s="35">
        <f t="shared" si="3"/>
        <v>10</v>
      </c>
      <c r="P21" s="38"/>
      <c r="Q21" s="38"/>
      <c r="R21" s="38">
        <v>81</v>
      </c>
      <c r="S21" s="35">
        <f t="shared" si="4"/>
        <v>10</v>
      </c>
      <c r="T21" s="38"/>
      <c r="U21" s="38"/>
      <c r="V21" s="38"/>
      <c r="W21" s="35" t="str">
        <f t="shared" si="5"/>
        <v xml:space="preserve">  </v>
      </c>
      <c r="X21" s="38"/>
      <c r="Y21" s="38"/>
      <c r="Z21" s="39">
        <f t="shared" si="6"/>
        <v>428</v>
      </c>
    </row>
    <row r="22" spans="1:26" x14ac:dyDescent="0.25">
      <c r="A22" s="31">
        <v>16</v>
      </c>
      <c r="B22" s="32" t="s">
        <v>42</v>
      </c>
      <c r="C22" s="33">
        <f>VLOOKUP(D22,'[1]Tabelen Masters'!I$4:J202,2,FALSE)</f>
        <v>0.27500000000000002</v>
      </c>
      <c r="D22" s="35">
        <v>8</v>
      </c>
      <c r="E22" s="33">
        <f t="shared" si="0"/>
        <v>0.26666666666666666</v>
      </c>
      <c r="F22" s="35">
        <f>_xlfn.XLOOKUP(B22,[2]Blad1!$C:$C,[2]Blad1!$Q:$Q)</f>
        <v>88</v>
      </c>
      <c r="G22" s="35">
        <f t="shared" si="1"/>
        <v>10</v>
      </c>
      <c r="H22" s="47"/>
      <c r="I22" s="47"/>
      <c r="J22" s="35">
        <v>106</v>
      </c>
      <c r="K22" s="35">
        <f t="shared" si="2"/>
        <v>10</v>
      </c>
      <c r="L22" s="35"/>
      <c r="M22" s="47"/>
      <c r="N22" s="35">
        <v>100</v>
      </c>
      <c r="O22" s="35">
        <f t="shared" si="3"/>
        <v>10</v>
      </c>
      <c r="P22" s="37"/>
      <c r="Q22" s="37"/>
      <c r="R22" s="38">
        <v>93</v>
      </c>
      <c r="S22" s="35">
        <f t="shared" si="4"/>
        <v>10</v>
      </c>
      <c r="T22" s="38"/>
      <c r="U22" s="38"/>
      <c r="V22" s="38"/>
      <c r="W22" s="35" t="str">
        <f t="shared" si="5"/>
        <v xml:space="preserve">  </v>
      </c>
      <c r="X22" s="38"/>
      <c r="Y22" s="38"/>
      <c r="Z22" s="39">
        <f t="shared" si="6"/>
        <v>427</v>
      </c>
    </row>
    <row r="23" spans="1:26" x14ac:dyDescent="0.25">
      <c r="A23" s="31">
        <v>17</v>
      </c>
      <c r="B23" s="32" t="s">
        <v>43</v>
      </c>
      <c r="C23" s="33">
        <f>VLOOKUP(D23,'[1]Tabelen Masters'!I$4:J175,2,FALSE)</f>
        <v>0.41699999999999998</v>
      </c>
      <c r="D23" s="35">
        <v>12</v>
      </c>
      <c r="E23" s="33">
        <f t="shared" si="0"/>
        <v>0.4</v>
      </c>
      <c r="F23" s="35">
        <f>_xlfn.XLOOKUP(B23,[2]Blad1!$C:$C,[2]Blad1!$Q:$Q)</f>
        <v>116</v>
      </c>
      <c r="G23" s="35">
        <f t="shared" si="1"/>
        <v>10</v>
      </c>
      <c r="H23" s="35">
        <v>12</v>
      </c>
      <c r="I23" s="35"/>
      <c r="J23" s="35">
        <v>81</v>
      </c>
      <c r="K23" s="35">
        <f t="shared" si="2"/>
        <v>10</v>
      </c>
      <c r="L23" s="35"/>
      <c r="M23" s="35"/>
      <c r="N23" s="35">
        <v>70</v>
      </c>
      <c r="O23" s="35">
        <f t="shared" si="3"/>
        <v>10</v>
      </c>
      <c r="P23" s="43">
        <v>11</v>
      </c>
      <c r="Q23" s="37"/>
      <c r="R23" s="38">
        <v>81</v>
      </c>
      <c r="S23" s="35">
        <f t="shared" si="4"/>
        <v>10</v>
      </c>
      <c r="T23" s="38"/>
      <c r="U23" s="38"/>
      <c r="V23" s="38"/>
      <c r="W23" s="35" t="str">
        <f t="shared" si="5"/>
        <v xml:space="preserve">  </v>
      </c>
      <c r="X23" s="38"/>
      <c r="Y23" s="38"/>
      <c r="Z23" s="39">
        <f t="shared" si="6"/>
        <v>411</v>
      </c>
    </row>
    <row r="24" spans="1:26" x14ac:dyDescent="0.25">
      <c r="A24" s="31">
        <v>18</v>
      </c>
      <c r="B24" s="32" t="s">
        <v>44</v>
      </c>
      <c r="C24" s="33">
        <f>VLOOKUP(D24,'[1]Tabelen Masters'!I$4:J151,2,FALSE)</f>
        <v>0.38400000000000001</v>
      </c>
      <c r="D24" s="35">
        <v>11</v>
      </c>
      <c r="E24" s="33">
        <f t="shared" si="0"/>
        <v>0.36666666666666664</v>
      </c>
      <c r="F24" s="35">
        <f>_xlfn.XLOOKUP(B24,[2]Blad1!$C:$C,[2]Blad1!$Q:$Q)</f>
        <v>104</v>
      </c>
      <c r="G24" s="35">
        <f t="shared" si="1"/>
        <v>10</v>
      </c>
      <c r="H24" s="35"/>
      <c r="I24" s="35"/>
      <c r="J24" s="35">
        <v>109</v>
      </c>
      <c r="K24" s="35">
        <f t="shared" si="2"/>
        <v>10</v>
      </c>
      <c r="L24" s="35"/>
      <c r="M24" s="35"/>
      <c r="N24" s="35">
        <v>90</v>
      </c>
      <c r="O24" s="35">
        <f t="shared" si="3"/>
        <v>10</v>
      </c>
      <c r="P24" s="38"/>
      <c r="Q24" s="38"/>
      <c r="R24" s="38">
        <v>63</v>
      </c>
      <c r="S24" s="35">
        <f t="shared" si="4"/>
        <v>10</v>
      </c>
      <c r="T24" s="38"/>
      <c r="U24" s="36">
        <v>10</v>
      </c>
      <c r="V24" s="38"/>
      <c r="W24" s="35" t="str">
        <f t="shared" si="5"/>
        <v xml:space="preserve">  </v>
      </c>
      <c r="X24" s="38"/>
      <c r="Y24" s="38"/>
      <c r="Z24" s="39">
        <f t="shared" si="6"/>
        <v>406</v>
      </c>
    </row>
    <row r="25" spans="1:26" x14ac:dyDescent="0.25">
      <c r="A25" s="31">
        <v>19</v>
      </c>
      <c r="B25" s="32" t="s">
        <v>45</v>
      </c>
      <c r="C25" s="33">
        <f>VLOOKUP(D25,'[1]Tabelen Masters'!I$4:J72,2,FALSE)</f>
        <v>0.317</v>
      </c>
      <c r="D25" s="41">
        <v>9</v>
      </c>
      <c r="E25" s="33">
        <f t="shared" si="0"/>
        <v>0.3</v>
      </c>
      <c r="F25" s="35">
        <f>_xlfn.XLOOKUP(B25,[2]Blad1!$C:$C,[2]Blad1!$Q:$Q)</f>
        <v>75</v>
      </c>
      <c r="G25" s="35">
        <f t="shared" si="1"/>
        <v>10</v>
      </c>
      <c r="H25" s="35"/>
      <c r="I25" s="36">
        <v>8</v>
      </c>
      <c r="J25" s="35">
        <v>100</v>
      </c>
      <c r="K25" s="35">
        <f t="shared" si="2"/>
        <v>10</v>
      </c>
      <c r="L25" s="35">
        <v>16</v>
      </c>
      <c r="M25" s="35"/>
      <c r="N25" s="35">
        <v>75</v>
      </c>
      <c r="O25" s="35">
        <f t="shared" si="3"/>
        <v>10</v>
      </c>
      <c r="P25" s="38"/>
      <c r="Q25" s="38"/>
      <c r="R25" s="38">
        <v>87</v>
      </c>
      <c r="S25" s="35">
        <f t="shared" si="4"/>
        <v>10</v>
      </c>
      <c r="T25" s="38"/>
      <c r="U25" s="38"/>
      <c r="V25" s="38"/>
      <c r="W25" s="35" t="str">
        <f t="shared" si="5"/>
        <v xml:space="preserve">  </v>
      </c>
      <c r="X25" s="38"/>
      <c r="Y25" s="38"/>
      <c r="Z25" s="39">
        <f t="shared" si="6"/>
        <v>393</v>
      </c>
    </row>
    <row r="26" spans="1:26" x14ac:dyDescent="0.25">
      <c r="A26" s="31">
        <v>20</v>
      </c>
      <c r="B26" s="42" t="s">
        <v>46</v>
      </c>
      <c r="C26" s="33">
        <f>VLOOKUP(D26,'[1]Tabelen Masters'!I$4:J180,2,FALSE)</f>
        <v>0.27500000000000002</v>
      </c>
      <c r="D26" s="35">
        <v>8</v>
      </c>
      <c r="E26" s="33">
        <f t="shared" si="0"/>
        <v>0.26666666666666666</v>
      </c>
      <c r="F26" s="35">
        <f>_xlfn.XLOOKUP(B26,[2]Blad1!$C:$C,[2]Blad1!$Q:$Q)</f>
        <v>62</v>
      </c>
      <c r="G26" s="35">
        <f t="shared" si="1"/>
        <v>10</v>
      </c>
      <c r="H26" s="35"/>
      <c r="I26" s="36">
        <v>8</v>
      </c>
      <c r="J26" s="35">
        <v>68</v>
      </c>
      <c r="K26" s="35">
        <f t="shared" si="2"/>
        <v>10</v>
      </c>
      <c r="L26" s="35"/>
      <c r="M26" s="36">
        <v>8</v>
      </c>
      <c r="N26" s="35">
        <v>81</v>
      </c>
      <c r="O26" s="35">
        <f t="shared" si="3"/>
        <v>10</v>
      </c>
      <c r="P26" s="38"/>
      <c r="Q26" s="38"/>
      <c r="R26" s="38">
        <v>118</v>
      </c>
      <c r="S26" s="35">
        <f t="shared" si="4"/>
        <v>10</v>
      </c>
      <c r="T26" s="38">
        <v>10</v>
      </c>
      <c r="U26" s="48">
        <v>9</v>
      </c>
      <c r="V26" s="38"/>
      <c r="W26" s="35" t="str">
        <f t="shared" si="5"/>
        <v xml:space="preserve">  </v>
      </c>
      <c r="X26" s="38"/>
      <c r="Y26" s="38"/>
      <c r="Z26" s="39">
        <f t="shared" si="6"/>
        <v>379</v>
      </c>
    </row>
    <row r="27" spans="1:26" x14ac:dyDescent="0.25">
      <c r="A27" s="31">
        <v>21</v>
      </c>
      <c r="B27" s="49" t="s">
        <v>47</v>
      </c>
      <c r="C27" s="33">
        <f>VLOOKUP(D27,'[1]Tabelen Masters'!I$4:J99,2,FALSE)</f>
        <v>0.38400000000000001</v>
      </c>
      <c r="D27" s="35">
        <v>11</v>
      </c>
      <c r="E27" s="33">
        <f t="shared" si="0"/>
        <v>0.36666666666666664</v>
      </c>
      <c r="F27" s="35">
        <f>_xlfn.XLOOKUP(B27,[2]Blad1!$C:$C,[2]Blad1!$Q:$Q)</f>
        <v>100</v>
      </c>
      <c r="G27" s="35">
        <f t="shared" si="1"/>
        <v>10</v>
      </c>
      <c r="H27" s="38"/>
      <c r="I27" s="38"/>
      <c r="J27" s="35">
        <v>80</v>
      </c>
      <c r="K27" s="35">
        <f t="shared" si="2"/>
        <v>10</v>
      </c>
      <c r="L27" s="35"/>
      <c r="M27" s="38"/>
      <c r="N27" s="35">
        <v>85</v>
      </c>
      <c r="O27" s="35">
        <f t="shared" si="3"/>
        <v>10</v>
      </c>
      <c r="P27" s="38"/>
      <c r="Q27" s="38"/>
      <c r="R27" s="38">
        <v>65</v>
      </c>
      <c r="S27" s="35">
        <f t="shared" si="4"/>
        <v>10</v>
      </c>
      <c r="T27" s="38"/>
      <c r="U27" s="36">
        <v>9</v>
      </c>
      <c r="V27" s="38"/>
      <c r="W27" s="35" t="str">
        <f t="shared" si="5"/>
        <v xml:space="preserve">  </v>
      </c>
      <c r="X27" s="38"/>
      <c r="Y27" s="38"/>
      <c r="Z27" s="39">
        <f t="shared" si="6"/>
        <v>370</v>
      </c>
    </row>
    <row r="28" spans="1:26" x14ac:dyDescent="0.25">
      <c r="A28" s="31">
        <v>22</v>
      </c>
      <c r="B28" s="32" t="s">
        <v>48</v>
      </c>
      <c r="C28" s="33">
        <f>VLOOKUP(D28,'[1]Tabelen Masters'!I$4:J85,2,FALSE)</f>
        <v>0.27500000000000002</v>
      </c>
      <c r="D28" s="41">
        <v>8</v>
      </c>
      <c r="E28" s="33">
        <f t="shared" si="0"/>
        <v>0.26666666666666666</v>
      </c>
      <c r="F28" s="35">
        <f>_xlfn.XLOOKUP(B28,[2]Blad1!$C:$C,[2]Blad1!$Q:$Q)</f>
        <v>62</v>
      </c>
      <c r="G28" s="35">
        <f t="shared" si="1"/>
        <v>10</v>
      </c>
      <c r="H28" s="35"/>
      <c r="I28" s="36">
        <v>8</v>
      </c>
      <c r="J28" s="35">
        <v>93</v>
      </c>
      <c r="K28" s="35">
        <f t="shared" si="2"/>
        <v>10</v>
      </c>
      <c r="L28" s="35"/>
      <c r="M28" s="35"/>
      <c r="N28" s="35">
        <v>81</v>
      </c>
      <c r="O28" s="35">
        <f t="shared" si="3"/>
        <v>10</v>
      </c>
      <c r="P28" s="38"/>
      <c r="Q28" s="38"/>
      <c r="R28" s="38">
        <v>93</v>
      </c>
      <c r="S28" s="35">
        <f t="shared" si="4"/>
        <v>10</v>
      </c>
      <c r="T28" s="38"/>
      <c r="U28" s="38"/>
      <c r="V28" s="38"/>
      <c r="W28" s="35" t="str">
        <f t="shared" si="5"/>
        <v xml:space="preserve">  </v>
      </c>
      <c r="X28" s="38"/>
      <c r="Y28" s="38"/>
      <c r="Z28" s="39">
        <f t="shared" si="6"/>
        <v>369</v>
      </c>
    </row>
    <row r="29" spans="1:26" x14ac:dyDescent="0.25">
      <c r="A29" s="31">
        <v>23</v>
      </c>
      <c r="B29" s="32" t="s">
        <v>49</v>
      </c>
      <c r="C29" s="33">
        <f>VLOOKUP(D29,'[1]Tabelen Masters'!I$4:J68,2,FALSE)</f>
        <v>0.317</v>
      </c>
      <c r="D29" s="35">
        <v>9</v>
      </c>
      <c r="E29" s="33">
        <f t="shared" si="0"/>
        <v>0.3</v>
      </c>
      <c r="F29" s="35">
        <f>_xlfn.XLOOKUP(B29,[2]Blad1!$C:$C,[2]Blad1!$Q:$Q)</f>
        <v>72</v>
      </c>
      <c r="G29" s="35">
        <f t="shared" si="1"/>
        <v>10</v>
      </c>
      <c r="H29" s="35"/>
      <c r="I29" s="36">
        <v>8</v>
      </c>
      <c r="J29" s="35">
        <v>93</v>
      </c>
      <c r="K29" s="35">
        <f t="shared" si="2"/>
        <v>10</v>
      </c>
      <c r="L29" s="35"/>
      <c r="M29" s="35"/>
      <c r="N29" s="35">
        <v>56</v>
      </c>
      <c r="O29" s="35">
        <f t="shared" si="3"/>
        <v>10</v>
      </c>
      <c r="P29" s="38"/>
      <c r="Q29" s="38"/>
      <c r="R29" s="38">
        <v>100</v>
      </c>
      <c r="S29" s="35">
        <f t="shared" si="4"/>
        <v>10</v>
      </c>
      <c r="T29" s="38"/>
      <c r="U29" s="38"/>
      <c r="V29" s="38"/>
      <c r="W29" s="35" t="str">
        <f t="shared" si="5"/>
        <v xml:space="preserve">  </v>
      </c>
      <c r="X29" s="38"/>
      <c r="Y29" s="38"/>
      <c r="Z29" s="39">
        <f t="shared" si="6"/>
        <v>361</v>
      </c>
    </row>
    <row r="30" spans="1:26" x14ac:dyDescent="0.25">
      <c r="A30" s="31">
        <v>24</v>
      </c>
      <c r="B30" s="32" t="s">
        <v>50</v>
      </c>
      <c r="C30" s="33">
        <f>VLOOKUP(D30,'[1]Tabelen Masters'!I$4:J255,2,FALSE)</f>
        <v>0.35</v>
      </c>
      <c r="D30" s="35">
        <v>10</v>
      </c>
      <c r="E30" s="33">
        <f t="shared" si="0"/>
        <v>0.33333333333333331</v>
      </c>
      <c r="F30" s="35">
        <f>_xlfn.XLOOKUP(B30,[2]Blad1!$C:$C,[2]Blad1!$Q:$Q)</f>
        <v>80</v>
      </c>
      <c r="G30" s="35">
        <f t="shared" si="1"/>
        <v>10</v>
      </c>
      <c r="H30" s="35"/>
      <c r="I30" s="35"/>
      <c r="J30" s="35">
        <v>80</v>
      </c>
      <c r="K30" s="35">
        <f t="shared" si="2"/>
        <v>10</v>
      </c>
      <c r="L30" s="35"/>
      <c r="M30" s="35"/>
      <c r="N30" s="35">
        <v>70</v>
      </c>
      <c r="O30" s="35">
        <f t="shared" si="3"/>
        <v>10</v>
      </c>
      <c r="P30" s="38"/>
      <c r="Q30" s="36">
        <v>9</v>
      </c>
      <c r="R30" s="38">
        <v>88</v>
      </c>
      <c r="S30" s="35">
        <f t="shared" si="4"/>
        <v>10</v>
      </c>
      <c r="T30" s="38"/>
      <c r="U30" s="38"/>
      <c r="V30" s="38"/>
      <c r="W30" s="35" t="str">
        <f t="shared" si="5"/>
        <v xml:space="preserve">  </v>
      </c>
      <c r="X30" s="38"/>
      <c r="Y30" s="38"/>
      <c r="Z30" s="39">
        <f t="shared" si="6"/>
        <v>358</v>
      </c>
    </row>
    <row r="31" spans="1:26" x14ac:dyDescent="0.25">
      <c r="A31" s="31">
        <v>25</v>
      </c>
      <c r="B31" s="40" t="s">
        <v>51</v>
      </c>
      <c r="C31" s="33">
        <f>VLOOKUP(D31,'[1]Tabelen Masters'!I$4:J282,2,FALSE)</f>
        <v>0.27500000000000002</v>
      </c>
      <c r="D31" s="41">
        <v>8</v>
      </c>
      <c r="E31" s="33">
        <f t="shared" si="0"/>
        <v>0.26666666666666666</v>
      </c>
      <c r="F31" s="35">
        <f>_xlfn.XLOOKUP(B31,[2]Blad1!$C:$C,[2]Blad1!$Q:$Q)</f>
        <v>95</v>
      </c>
      <c r="G31" s="35">
        <f t="shared" si="1"/>
        <v>10</v>
      </c>
      <c r="H31" s="35"/>
      <c r="I31" s="35"/>
      <c r="J31" s="35">
        <v>80</v>
      </c>
      <c r="K31" s="35">
        <f t="shared" si="2"/>
        <v>10</v>
      </c>
      <c r="L31" s="35"/>
      <c r="M31" s="35"/>
      <c r="N31" s="35">
        <v>75</v>
      </c>
      <c r="O31" s="35">
        <f t="shared" si="3"/>
        <v>10</v>
      </c>
      <c r="P31" s="38"/>
      <c r="Q31" s="36">
        <v>8</v>
      </c>
      <c r="R31" s="38">
        <v>68</v>
      </c>
      <c r="S31" s="35">
        <f t="shared" si="4"/>
        <v>10</v>
      </c>
      <c r="T31" s="38"/>
      <c r="U31" s="36">
        <v>8</v>
      </c>
      <c r="V31" s="38"/>
      <c r="W31" s="35" t="str">
        <f t="shared" si="5"/>
        <v xml:space="preserve">  </v>
      </c>
      <c r="X31" s="38"/>
      <c r="Y31" s="38"/>
      <c r="Z31" s="39">
        <f t="shared" si="6"/>
        <v>358</v>
      </c>
    </row>
    <row r="32" spans="1:26" x14ac:dyDescent="0.25">
      <c r="A32" s="31">
        <v>26</v>
      </c>
      <c r="B32" s="32" t="s">
        <v>52</v>
      </c>
      <c r="C32" s="33">
        <f>VLOOKUP(D32,'[1]Tabelen Masters'!I$4:J167,2,FALSE)</f>
        <v>0.35</v>
      </c>
      <c r="D32" s="41">
        <v>10</v>
      </c>
      <c r="E32" s="33">
        <f t="shared" si="0"/>
        <v>0.33333333333333331</v>
      </c>
      <c r="F32" s="35">
        <f>_xlfn.XLOOKUP(B32,[2]Blad1!$C:$C,[2]Blad1!$Q:$Q)</f>
        <v>45</v>
      </c>
      <c r="G32" s="35">
        <f t="shared" si="1"/>
        <v>10</v>
      </c>
      <c r="H32" s="35"/>
      <c r="I32" s="36">
        <v>8</v>
      </c>
      <c r="J32" s="35">
        <v>68</v>
      </c>
      <c r="K32" s="35">
        <f t="shared" si="2"/>
        <v>10</v>
      </c>
      <c r="L32" s="35"/>
      <c r="M32" s="36">
        <v>8</v>
      </c>
      <c r="N32" s="35">
        <v>87</v>
      </c>
      <c r="O32" s="35">
        <f t="shared" si="3"/>
        <v>10</v>
      </c>
      <c r="P32" s="38"/>
      <c r="Q32" s="38"/>
      <c r="R32" s="38">
        <v>93</v>
      </c>
      <c r="S32" s="35">
        <f t="shared" si="4"/>
        <v>10</v>
      </c>
      <c r="T32" s="38"/>
      <c r="U32" s="38"/>
      <c r="V32" s="38"/>
      <c r="W32" s="35" t="str">
        <f t="shared" si="5"/>
        <v xml:space="preserve">  </v>
      </c>
      <c r="X32" s="38"/>
      <c r="Y32" s="38"/>
      <c r="Z32" s="39">
        <f t="shared" si="6"/>
        <v>333</v>
      </c>
    </row>
    <row r="33" spans="1:26" x14ac:dyDescent="0.25">
      <c r="A33" s="31">
        <v>27</v>
      </c>
      <c r="B33" s="42" t="s">
        <v>53</v>
      </c>
      <c r="C33" s="33">
        <f>VLOOKUP(D33,'[1]Tabelen Masters'!I$4:J131,2,FALSE)</f>
        <v>0.317</v>
      </c>
      <c r="D33" s="34">
        <v>9</v>
      </c>
      <c r="E33" s="33">
        <f t="shared" si="0"/>
        <v>0.3</v>
      </c>
      <c r="F33" s="35">
        <f>_xlfn.XLOOKUP(B33,[2]Blad1!$C:$C,[2]Blad1!$Q:$Q)</f>
        <v>88</v>
      </c>
      <c r="G33" s="35">
        <f t="shared" si="1"/>
        <v>10</v>
      </c>
      <c r="H33" s="35"/>
      <c r="I33" s="35"/>
      <c r="J33" s="35">
        <v>55</v>
      </c>
      <c r="K33" s="35">
        <f t="shared" si="2"/>
        <v>10</v>
      </c>
      <c r="L33" s="35"/>
      <c r="M33" s="36">
        <v>8</v>
      </c>
      <c r="N33" s="35">
        <v>68</v>
      </c>
      <c r="O33" s="35">
        <f t="shared" si="3"/>
        <v>10</v>
      </c>
      <c r="P33" s="38"/>
      <c r="Q33" s="38"/>
      <c r="R33" s="38">
        <v>81</v>
      </c>
      <c r="S33" s="35">
        <f t="shared" si="4"/>
        <v>10</v>
      </c>
      <c r="T33" s="38"/>
      <c r="U33" s="38"/>
      <c r="V33" s="38"/>
      <c r="W33" s="35" t="str">
        <f t="shared" si="5"/>
        <v xml:space="preserve">  </v>
      </c>
      <c r="X33" s="38"/>
      <c r="Y33" s="38"/>
      <c r="Z33" s="39">
        <f t="shared" si="6"/>
        <v>332</v>
      </c>
    </row>
    <row r="34" spans="1:26" x14ac:dyDescent="0.25">
      <c r="A34" s="31">
        <v>28</v>
      </c>
      <c r="B34" s="32" t="s">
        <v>54</v>
      </c>
      <c r="C34" s="33">
        <f>VLOOKUP(D34,'[1]Tabelen Masters'!I$4:J245,2,FALSE)</f>
        <v>0.35</v>
      </c>
      <c r="D34" s="41">
        <v>10</v>
      </c>
      <c r="E34" s="33">
        <f t="shared" si="0"/>
        <v>0.33333333333333331</v>
      </c>
      <c r="F34" s="35">
        <f>_xlfn.XLOOKUP(B34,[2]Blad1!$C:$C,[2]Blad1!$Q:$Q)</f>
        <v>85</v>
      </c>
      <c r="G34" s="35">
        <f t="shared" si="1"/>
        <v>10</v>
      </c>
      <c r="H34" s="35"/>
      <c r="I34" s="35"/>
      <c r="J34" s="35">
        <v>85</v>
      </c>
      <c r="K34" s="35">
        <f t="shared" si="2"/>
        <v>10</v>
      </c>
      <c r="L34" s="35">
        <v>20</v>
      </c>
      <c r="M34" s="35"/>
      <c r="N34" s="35"/>
      <c r="O34" s="35" t="str">
        <f t="shared" si="3"/>
        <v xml:space="preserve">  </v>
      </c>
      <c r="P34" s="38"/>
      <c r="Q34" s="38"/>
      <c r="R34" s="38">
        <v>70</v>
      </c>
      <c r="S34" s="35">
        <f t="shared" si="4"/>
        <v>10</v>
      </c>
      <c r="T34" s="38"/>
      <c r="U34" s="36">
        <v>9</v>
      </c>
      <c r="V34" s="38"/>
      <c r="W34" s="35" t="str">
        <f t="shared" si="5"/>
        <v xml:space="preserve">  </v>
      </c>
      <c r="X34" s="38"/>
      <c r="Y34" s="38"/>
      <c r="Z34" s="39">
        <f t="shared" si="6"/>
        <v>290</v>
      </c>
    </row>
    <row r="35" spans="1:26" x14ac:dyDescent="0.25">
      <c r="A35" s="31">
        <v>29</v>
      </c>
      <c r="B35" s="42" t="s">
        <v>55</v>
      </c>
      <c r="C35" s="33">
        <f>VLOOKUP(D35,'[1]Tabelen Masters'!I$4:J59,2,FALSE)</f>
        <v>0.38400000000000001</v>
      </c>
      <c r="D35" s="35">
        <v>11</v>
      </c>
      <c r="E35" s="33">
        <f t="shared" si="0"/>
        <v>0.36666666666666664</v>
      </c>
      <c r="F35" s="35"/>
      <c r="G35" s="35" t="str">
        <f t="shared" si="1"/>
        <v xml:space="preserve">  </v>
      </c>
      <c r="H35" s="35"/>
      <c r="I35" s="35"/>
      <c r="J35" s="35">
        <v>90</v>
      </c>
      <c r="K35" s="35">
        <f t="shared" si="2"/>
        <v>10</v>
      </c>
      <c r="L35" s="35"/>
      <c r="M35" s="35"/>
      <c r="N35" s="35"/>
      <c r="O35" s="35" t="str">
        <f t="shared" si="3"/>
        <v xml:space="preserve">  </v>
      </c>
      <c r="P35" s="38"/>
      <c r="Q35" s="38"/>
      <c r="R35" s="38">
        <v>131</v>
      </c>
      <c r="S35" s="35">
        <f t="shared" si="4"/>
        <v>10</v>
      </c>
      <c r="T35" s="38">
        <v>14</v>
      </c>
      <c r="U35" s="36">
        <v>12</v>
      </c>
      <c r="V35" s="38"/>
      <c r="W35" s="35" t="str">
        <f t="shared" si="5"/>
        <v xml:space="preserve">  </v>
      </c>
      <c r="X35" s="38"/>
      <c r="Y35" s="38"/>
      <c r="Z35" s="39">
        <f t="shared" si="6"/>
        <v>255</v>
      </c>
    </row>
    <row r="36" spans="1:26" x14ac:dyDescent="0.25">
      <c r="A36" s="31">
        <v>30</v>
      </c>
      <c r="B36" s="32" t="s">
        <v>56</v>
      </c>
      <c r="C36" s="33">
        <f>VLOOKUP(D36,'[1]Tabelen Masters'!I$4:J94,2,FALSE)</f>
        <v>0.27500000000000002</v>
      </c>
      <c r="D36" s="41">
        <v>8</v>
      </c>
      <c r="E36" s="33">
        <f t="shared" si="0"/>
        <v>0.26666666666666666</v>
      </c>
      <c r="F36" s="35">
        <f>_xlfn.XLOOKUP(B36,[2]Blad1!$C:$C,[2]Blad1!$Q:$Q)</f>
        <v>93</v>
      </c>
      <c r="G36" s="35">
        <f t="shared" si="1"/>
        <v>10</v>
      </c>
      <c r="H36" s="35"/>
      <c r="I36" s="35"/>
      <c r="J36" s="35">
        <v>131</v>
      </c>
      <c r="K36" s="35">
        <f t="shared" si="2"/>
        <v>10</v>
      </c>
      <c r="L36" s="35"/>
      <c r="M36" s="36">
        <v>9</v>
      </c>
      <c r="N36" s="35"/>
      <c r="O36" s="35" t="str">
        <f t="shared" si="3"/>
        <v xml:space="preserve">  </v>
      </c>
      <c r="P36" s="38"/>
      <c r="Q36" s="38"/>
      <c r="R36" s="38"/>
      <c r="S36" s="35" t="str">
        <f t="shared" si="4"/>
        <v xml:space="preserve">  </v>
      </c>
      <c r="T36" s="38"/>
      <c r="U36" s="38"/>
      <c r="V36" s="38"/>
      <c r="W36" s="35" t="str">
        <f t="shared" si="5"/>
        <v xml:space="preserve">  </v>
      </c>
      <c r="X36" s="38"/>
      <c r="Y36" s="38"/>
      <c r="Z36" s="39">
        <f t="shared" si="6"/>
        <v>244</v>
      </c>
    </row>
    <row r="37" spans="1:26" x14ac:dyDescent="0.25">
      <c r="A37" s="31">
        <v>31</v>
      </c>
      <c r="B37" s="50" t="s">
        <v>57</v>
      </c>
      <c r="C37" s="33">
        <f>VLOOKUP(D37,'[1]Tabelen Masters'!I$4:J232,2,FALSE)</f>
        <v>0.27500000000000002</v>
      </c>
      <c r="D37" s="41">
        <v>8</v>
      </c>
      <c r="E37" s="33">
        <f t="shared" si="0"/>
        <v>0.26666666666666666</v>
      </c>
      <c r="F37" s="35"/>
      <c r="G37" s="35"/>
      <c r="H37" s="35"/>
      <c r="I37" s="35"/>
      <c r="J37" s="35"/>
      <c r="K37" s="35"/>
      <c r="L37" s="35"/>
      <c r="M37" s="35"/>
      <c r="N37" s="35">
        <v>106</v>
      </c>
      <c r="O37" s="35">
        <f t="shared" si="3"/>
        <v>10</v>
      </c>
      <c r="P37" s="36">
        <v>28</v>
      </c>
      <c r="Q37" s="51">
        <v>10</v>
      </c>
      <c r="R37" s="35">
        <v>85</v>
      </c>
      <c r="S37" s="35">
        <f t="shared" si="4"/>
        <v>10</v>
      </c>
      <c r="T37" s="38"/>
      <c r="U37" s="38"/>
      <c r="V37" s="38"/>
      <c r="W37" s="35" t="str">
        <f t="shared" si="5"/>
        <v xml:space="preserve">  </v>
      </c>
      <c r="X37" s="35"/>
      <c r="Y37" s="35"/>
      <c r="Z37" s="39">
        <f t="shared" si="6"/>
        <v>239</v>
      </c>
    </row>
    <row r="38" spans="1:26" x14ac:dyDescent="0.25">
      <c r="A38" s="31">
        <v>32</v>
      </c>
      <c r="B38" s="42" t="s">
        <v>58</v>
      </c>
      <c r="C38" s="33">
        <f>VLOOKUP(D38,'[1]Tabelen Masters'!I$4:J244,2,FALSE)</f>
        <v>0.27500000000000002</v>
      </c>
      <c r="D38" s="52">
        <v>8</v>
      </c>
      <c r="E38" s="33">
        <f t="shared" si="0"/>
        <v>0.26666666666666666</v>
      </c>
      <c r="F38" s="35">
        <f>_xlfn.XLOOKUP(B38,[2]Blad1!$C:$C,[2]Blad1!$Q:$Q)</f>
        <v>81</v>
      </c>
      <c r="G38" s="35">
        <f t="shared" ref="G38:G49" si="7">IF(F38&lt;=1,"  ",10)</f>
        <v>10</v>
      </c>
      <c r="H38" s="35"/>
      <c r="I38" s="35"/>
      <c r="J38" s="35">
        <v>75</v>
      </c>
      <c r="K38" s="35">
        <f t="shared" ref="K38:K49" si="8">IF(J38&lt;=1,"  ",10)</f>
        <v>10</v>
      </c>
      <c r="L38" s="35"/>
      <c r="M38" s="36">
        <v>8</v>
      </c>
      <c r="N38" s="35">
        <v>50</v>
      </c>
      <c r="O38" s="35">
        <f t="shared" si="3"/>
        <v>10</v>
      </c>
      <c r="P38" s="37"/>
      <c r="Q38" s="37"/>
      <c r="R38" s="38"/>
      <c r="S38" s="35" t="str">
        <f t="shared" si="4"/>
        <v xml:space="preserve">  </v>
      </c>
      <c r="T38" s="38"/>
      <c r="U38" s="38"/>
      <c r="V38" s="38"/>
      <c r="W38" s="35" t="str">
        <f t="shared" si="5"/>
        <v xml:space="preserve">  </v>
      </c>
      <c r="X38" s="38"/>
      <c r="Y38" s="38"/>
      <c r="Z38" s="39">
        <f t="shared" si="6"/>
        <v>236</v>
      </c>
    </row>
    <row r="39" spans="1:26" x14ac:dyDescent="0.25">
      <c r="A39" s="31">
        <v>33</v>
      </c>
      <c r="B39" s="32" t="s">
        <v>59</v>
      </c>
      <c r="C39" s="33">
        <f>VLOOKUP(D39,'[1]Tabelen Masters'!I$4:J213,2,FALSE)</f>
        <v>0.27500000000000002</v>
      </c>
      <c r="D39" s="35">
        <v>8</v>
      </c>
      <c r="E39" s="33">
        <f t="shared" si="0"/>
        <v>0.26666666666666666</v>
      </c>
      <c r="F39" s="35">
        <f>_xlfn.XLOOKUP(B39,[2]Blad1!$C:$C,[2]Blad1!$Q:$Q)</f>
        <v>75</v>
      </c>
      <c r="G39" s="35">
        <f t="shared" si="7"/>
        <v>10</v>
      </c>
      <c r="H39" s="35"/>
      <c r="I39" s="36">
        <v>8</v>
      </c>
      <c r="J39" s="35">
        <v>87</v>
      </c>
      <c r="K39" s="35">
        <f t="shared" si="8"/>
        <v>10</v>
      </c>
      <c r="L39" s="35"/>
      <c r="M39" s="35"/>
      <c r="N39" s="35">
        <v>37</v>
      </c>
      <c r="O39" s="35">
        <f t="shared" si="3"/>
        <v>10</v>
      </c>
      <c r="P39" s="37"/>
      <c r="Q39" s="37"/>
      <c r="R39" s="38"/>
      <c r="S39" s="35" t="str">
        <f t="shared" si="4"/>
        <v xml:space="preserve">  </v>
      </c>
      <c r="T39" s="38"/>
      <c r="U39" s="38"/>
      <c r="V39" s="38"/>
      <c r="W39" s="35" t="str">
        <f t="shared" si="5"/>
        <v xml:space="preserve">  </v>
      </c>
      <c r="X39" s="38"/>
      <c r="Y39" s="38"/>
      <c r="Z39" s="39">
        <f t="shared" si="6"/>
        <v>229</v>
      </c>
    </row>
    <row r="40" spans="1:26" x14ac:dyDescent="0.25">
      <c r="A40" s="31">
        <v>34</v>
      </c>
      <c r="B40" s="32" t="s">
        <v>60</v>
      </c>
      <c r="C40" s="33">
        <f>VLOOKUP(D40,'[1]Tabelen Masters'!I$4:J82,2,FALSE)</f>
        <v>0.35</v>
      </c>
      <c r="D40" s="34">
        <v>10</v>
      </c>
      <c r="E40" s="33">
        <f t="shared" si="0"/>
        <v>0.33333333333333331</v>
      </c>
      <c r="F40" s="35">
        <f>_xlfn.XLOOKUP(B40,[2]Blad1!$C:$C,[2]Blad1!$Q:$Q)</f>
        <v>83</v>
      </c>
      <c r="G40" s="35">
        <f t="shared" si="7"/>
        <v>10</v>
      </c>
      <c r="H40" s="35"/>
      <c r="I40" s="35"/>
      <c r="J40" s="35">
        <v>122</v>
      </c>
      <c r="K40" s="35">
        <f t="shared" si="8"/>
        <v>10</v>
      </c>
      <c r="L40" s="35"/>
      <c r="M40" s="36">
        <v>11</v>
      </c>
      <c r="N40" s="35"/>
      <c r="O40" s="35" t="str">
        <f t="shared" si="3"/>
        <v xml:space="preserve">  </v>
      </c>
      <c r="P40" s="38"/>
      <c r="Q40" s="38"/>
      <c r="R40" s="38"/>
      <c r="S40" s="35" t="str">
        <f t="shared" si="4"/>
        <v xml:space="preserve">  </v>
      </c>
      <c r="T40" s="38"/>
      <c r="U40" s="38"/>
      <c r="V40" s="38"/>
      <c r="W40" s="35" t="str">
        <f t="shared" si="5"/>
        <v xml:space="preserve">  </v>
      </c>
      <c r="X40" s="38"/>
      <c r="Y40" s="38"/>
      <c r="Z40" s="39">
        <f t="shared" si="6"/>
        <v>225</v>
      </c>
    </row>
    <row r="41" spans="1:26" x14ac:dyDescent="0.25">
      <c r="A41" s="31">
        <v>35</v>
      </c>
      <c r="B41" s="32" t="s">
        <v>61</v>
      </c>
      <c r="C41" s="33">
        <f>VLOOKUP(D41,'[1]Tabelen Masters'!I$4:J251,2,FALSE)</f>
        <v>0.27500000000000002</v>
      </c>
      <c r="D41" s="41">
        <v>8</v>
      </c>
      <c r="E41" s="33">
        <f t="shared" si="0"/>
        <v>0.26666666666666666</v>
      </c>
      <c r="F41" s="35">
        <f>_xlfn.XLOOKUP(B41,[2]Blad1!$C:$C,[2]Blad1!$Q:$Q)</f>
        <v>156</v>
      </c>
      <c r="G41" s="35">
        <f t="shared" si="7"/>
        <v>10</v>
      </c>
      <c r="H41" s="35"/>
      <c r="I41" s="36">
        <v>10</v>
      </c>
      <c r="J41" s="35">
        <v>40</v>
      </c>
      <c r="K41" s="35">
        <f t="shared" si="8"/>
        <v>10</v>
      </c>
      <c r="L41" s="35"/>
      <c r="M41" s="36">
        <v>8</v>
      </c>
      <c r="N41" s="35"/>
      <c r="O41" s="35" t="str">
        <f t="shared" si="3"/>
        <v xml:space="preserve">  </v>
      </c>
      <c r="P41" s="38"/>
      <c r="Q41" s="38"/>
      <c r="R41" s="38"/>
      <c r="S41" s="35" t="str">
        <f t="shared" si="4"/>
        <v xml:space="preserve">  </v>
      </c>
      <c r="T41" s="38"/>
      <c r="U41" s="38"/>
      <c r="V41" s="38"/>
      <c r="W41" s="35" t="str">
        <f t="shared" si="5"/>
        <v xml:space="preserve">  </v>
      </c>
      <c r="X41" s="38"/>
      <c r="Y41" s="38"/>
      <c r="Z41" s="39">
        <f t="shared" si="6"/>
        <v>216</v>
      </c>
    </row>
    <row r="42" spans="1:26" x14ac:dyDescent="0.25">
      <c r="A42" s="31">
        <v>36</v>
      </c>
      <c r="B42" s="32" t="s">
        <v>62</v>
      </c>
      <c r="C42" s="33">
        <f>VLOOKUP(D42,'[1]Tabelen Masters'!I$4:J261,2,FALSE)</f>
        <v>0.27500000000000002</v>
      </c>
      <c r="D42" s="41">
        <v>8</v>
      </c>
      <c r="E42" s="33">
        <f t="shared" si="0"/>
        <v>0.26666666666666666</v>
      </c>
      <c r="F42" s="35">
        <f>_xlfn.XLOOKUP(B42,[2]Blad1!$C:$C,[2]Blad1!$Q:$Q)</f>
        <v>112</v>
      </c>
      <c r="G42" s="35">
        <f t="shared" si="7"/>
        <v>10</v>
      </c>
      <c r="H42" s="35"/>
      <c r="I42" s="35"/>
      <c r="J42" s="35">
        <v>81</v>
      </c>
      <c r="K42" s="35">
        <f t="shared" si="8"/>
        <v>10</v>
      </c>
      <c r="L42" s="35"/>
      <c r="M42" s="35"/>
      <c r="N42" s="35"/>
      <c r="O42" s="35" t="str">
        <f t="shared" si="3"/>
        <v xml:space="preserve">  </v>
      </c>
      <c r="P42" s="38"/>
      <c r="Q42" s="38"/>
      <c r="R42" s="38"/>
      <c r="S42" s="35" t="str">
        <f t="shared" si="4"/>
        <v xml:space="preserve">  </v>
      </c>
      <c r="T42" s="38"/>
      <c r="U42" s="38"/>
      <c r="V42" s="38"/>
      <c r="W42" s="35" t="str">
        <f t="shared" si="5"/>
        <v xml:space="preserve">  </v>
      </c>
      <c r="X42" s="38"/>
      <c r="Y42" s="38"/>
      <c r="Z42" s="39">
        <f t="shared" si="6"/>
        <v>213</v>
      </c>
    </row>
    <row r="43" spans="1:26" x14ac:dyDescent="0.25">
      <c r="A43" s="31">
        <v>37</v>
      </c>
      <c r="B43" s="32" t="s">
        <v>63</v>
      </c>
      <c r="C43" s="33">
        <f>VLOOKUP(D43,'[1]Tabelen Masters'!I$4:J67,2,FALSE)</f>
        <v>0.41699999999999998</v>
      </c>
      <c r="D43" s="52">
        <v>12</v>
      </c>
      <c r="E43" s="33">
        <f t="shared" si="0"/>
        <v>0.4</v>
      </c>
      <c r="F43" s="35">
        <f>_xlfn.XLOOKUP(B43,[2]Blad1!$C:$C,[2]Blad1!$Q:$Q)</f>
        <v>91</v>
      </c>
      <c r="G43" s="35">
        <f t="shared" si="7"/>
        <v>10</v>
      </c>
      <c r="H43" s="38"/>
      <c r="I43" s="38"/>
      <c r="J43" s="35"/>
      <c r="K43" s="35" t="str">
        <f t="shared" si="8"/>
        <v xml:space="preserve">  </v>
      </c>
      <c r="L43" s="35"/>
      <c r="M43" s="38"/>
      <c r="N43" s="35">
        <v>95</v>
      </c>
      <c r="O43" s="35">
        <f t="shared" si="3"/>
        <v>10</v>
      </c>
      <c r="P43" s="38"/>
      <c r="Q43" s="38"/>
      <c r="R43" s="38"/>
      <c r="S43" s="35" t="str">
        <f t="shared" si="4"/>
        <v xml:space="preserve">  </v>
      </c>
      <c r="T43" s="38"/>
      <c r="U43" s="38"/>
      <c r="V43" s="38"/>
      <c r="W43" s="35" t="str">
        <f t="shared" si="5"/>
        <v xml:space="preserve">  </v>
      </c>
      <c r="X43" s="38"/>
      <c r="Y43" s="38"/>
      <c r="Z43" s="39">
        <f t="shared" si="6"/>
        <v>206</v>
      </c>
    </row>
    <row r="44" spans="1:26" x14ac:dyDescent="0.25">
      <c r="A44" s="31">
        <v>38</v>
      </c>
      <c r="B44" s="32" t="s">
        <v>64</v>
      </c>
      <c r="C44" s="33">
        <f>VLOOKUP(D44,'[1]Tabelen Masters'!I$4:J190,2,FALSE)</f>
        <v>0.27500000000000002</v>
      </c>
      <c r="D44" s="35">
        <v>8</v>
      </c>
      <c r="E44" s="33">
        <f t="shared" si="0"/>
        <v>0.26666666666666666</v>
      </c>
      <c r="F44" s="35">
        <f>_xlfn.XLOOKUP(B44,[2]Blad1!$C:$C,[2]Blad1!$Q:$Q)</f>
        <v>31</v>
      </c>
      <c r="G44" s="35">
        <f t="shared" si="7"/>
        <v>10</v>
      </c>
      <c r="H44" s="35"/>
      <c r="I44" s="36">
        <v>8</v>
      </c>
      <c r="J44" s="35">
        <v>68</v>
      </c>
      <c r="K44" s="35">
        <f t="shared" si="8"/>
        <v>10</v>
      </c>
      <c r="L44" s="35"/>
      <c r="M44" s="36">
        <v>8</v>
      </c>
      <c r="N44" s="35">
        <v>75</v>
      </c>
      <c r="O44" s="35">
        <f t="shared" si="3"/>
        <v>10</v>
      </c>
      <c r="P44" s="38"/>
      <c r="Q44" s="38"/>
      <c r="R44" s="38"/>
      <c r="S44" s="35" t="str">
        <f t="shared" si="4"/>
        <v xml:space="preserve">  </v>
      </c>
      <c r="T44" s="38"/>
      <c r="U44" s="38"/>
      <c r="V44" s="38"/>
      <c r="W44" s="35" t="str">
        <f t="shared" si="5"/>
        <v xml:space="preserve">  </v>
      </c>
      <c r="X44" s="38"/>
      <c r="Y44" s="38"/>
      <c r="Z44" s="39">
        <f t="shared" si="6"/>
        <v>204</v>
      </c>
    </row>
    <row r="45" spans="1:26" x14ac:dyDescent="0.25">
      <c r="A45" s="31">
        <v>39</v>
      </c>
      <c r="B45" s="53" t="s">
        <v>65</v>
      </c>
      <c r="C45" s="33">
        <f>VLOOKUP(D45,'[1]Tabelen Masters'!I$4:J284,2,FALSE)</f>
        <v>0.317</v>
      </c>
      <c r="D45" s="41">
        <v>9</v>
      </c>
      <c r="E45" s="33">
        <f t="shared" si="0"/>
        <v>0.3</v>
      </c>
      <c r="F45" s="35">
        <f>_xlfn.XLOOKUP(B45,[2]Blad1!$C:$C,[2]Blad1!$Q:$Q)</f>
        <v>127</v>
      </c>
      <c r="G45" s="35">
        <f t="shared" si="7"/>
        <v>10</v>
      </c>
      <c r="H45" s="35"/>
      <c r="I45" s="36">
        <v>10</v>
      </c>
      <c r="J45" s="35">
        <v>50</v>
      </c>
      <c r="K45" s="35">
        <f t="shared" si="8"/>
        <v>10</v>
      </c>
      <c r="L45" s="35"/>
      <c r="M45" s="36">
        <v>8</v>
      </c>
      <c r="N45" s="35"/>
      <c r="O45" s="35" t="str">
        <f t="shared" si="3"/>
        <v xml:space="preserve">  </v>
      </c>
      <c r="P45" s="38"/>
      <c r="Q45" s="38"/>
      <c r="R45" s="38"/>
      <c r="S45" s="35" t="str">
        <f t="shared" si="4"/>
        <v xml:space="preserve">  </v>
      </c>
      <c r="T45" s="38"/>
      <c r="U45" s="38"/>
      <c r="V45" s="38"/>
      <c r="W45" s="35" t="str">
        <f t="shared" si="5"/>
        <v xml:space="preserve">  </v>
      </c>
      <c r="X45" s="38"/>
      <c r="Y45" s="38"/>
      <c r="Z45" s="39">
        <f t="shared" si="6"/>
        <v>197</v>
      </c>
    </row>
    <row r="46" spans="1:26" x14ac:dyDescent="0.25">
      <c r="A46" s="31">
        <v>40</v>
      </c>
      <c r="B46" s="42" t="s">
        <v>66</v>
      </c>
      <c r="C46" s="33">
        <f>VLOOKUP(D46,'[1]Tabelen Masters'!I$4:J157,2,FALSE)</f>
        <v>0.35</v>
      </c>
      <c r="D46" s="41">
        <v>10</v>
      </c>
      <c r="E46" s="33">
        <f t="shared" si="0"/>
        <v>0.33333333333333331</v>
      </c>
      <c r="F46" s="35"/>
      <c r="G46" s="35" t="str">
        <f t="shared" si="7"/>
        <v xml:space="preserve">  </v>
      </c>
      <c r="H46" s="35"/>
      <c r="I46" s="35"/>
      <c r="J46" s="35">
        <v>120</v>
      </c>
      <c r="K46" s="35">
        <f t="shared" si="8"/>
        <v>10</v>
      </c>
      <c r="L46" s="35">
        <v>12</v>
      </c>
      <c r="M46" s="36">
        <v>11</v>
      </c>
      <c r="N46" s="35">
        <v>40</v>
      </c>
      <c r="O46" s="35">
        <f t="shared" si="3"/>
        <v>10</v>
      </c>
      <c r="P46" s="38"/>
      <c r="Q46" s="36">
        <v>9</v>
      </c>
      <c r="R46" s="38"/>
      <c r="S46" s="35" t="str">
        <f t="shared" si="4"/>
        <v xml:space="preserve">  </v>
      </c>
      <c r="T46" s="38"/>
      <c r="U46" s="38"/>
      <c r="V46" s="38"/>
      <c r="W46" s="35" t="str">
        <f t="shared" si="5"/>
        <v xml:space="preserve">  </v>
      </c>
      <c r="X46" s="38"/>
      <c r="Y46" s="38"/>
      <c r="Z46" s="39">
        <f t="shared" si="6"/>
        <v>192</v>
      </c>
    </row>
    <row r="47" spans="1:26" x14ac:dyDescent="0.25">
      <c r="A47" s="31">
        <v>41</v>
      </c>
      <c r="B47" s="42" t="s">
        <v>67</v>
      </c>
      <c r="C47" s="33">
        <f>VLOOKUP(D47,'[1]Tabelen Masters'!I$4:J158,2,FALSE)</f>
        <v>0.27500000000000002</v>
      </c>
      <c r="D47" s="35">
        <v>8</v>
      </c>
      <c r="E47" s="33">
        <f t="shared" si="0"/>
        <v>0.26666666666666666</v>
      </c>
      <c r="F47" s="35">
        <f>_xlfn.XLOOKUP(B47,[2]Blad1!$C:$C,[2]Blad1!$Q:$Q)</f>
        <v>37</v>
      </c>
      <c r="G47" s="35">
        <f t="shared" si="7"/>
        <v>10</v>
      </c>
      <c r="H47" s="35"/>
      <c r="I47" s="36">
        <v>8</v>
      </c>
      <c r="J47" s="35"/>
      <c r="K47" s="35" t="str">
        <f t="shared" si="8"/>
        <v xml:space="preserve">  </v>
      </c>
      <c r="L47" s="35"/>
      <c r="M47" s="35"/>
      <c r="N47" s="35">
        <v>75</v>
      </c>
      <c r="O47" s="35">
        <f t="shared" si="3"/>
        <v>10</v>
      </c>
      <c r="P47" s="37"/>
      <c r="Q47" s="37"/>
      <c r="R47" s="38">
        <v>43</v>
      </c>
      <c r="S47" s="35">
        <f t="shared" si="4"/>
        <v>10</v>
      </c>
      <c r="T47" s="38"/>
      <c r="U47" s="36">
        <v>8</v>
      </c>
      <c r="V47" s="38"/>
      <c r="W47" s="35" t="str">
        <f t="shared" si="5"/>
        <v xml:space="preserve">  </v>
      </c>
      <c r="X47" s="38"/>
      <c r="Y47" s="38"/>
      <c r="Z47" s="39">
        <f t="shared" si="6"/>
        <v>185</v>
      </c>
    </row>
    <row r="48" spans="1:26" x14ac:dyDescent="0.25">
      <c r="A48" s="31">
        <v>42</v>
      </c>
      <c r="B48" s="32" t="s">
        <v>68</v>
      </c>
      <c r="C48" s="33">
        <f>VLOOKUP(D48,'[1]Tabelen Masters'!I$4:J48,2,FALSE)</f>
        <v>0.35</v>
      </c>
      <c r="D48" s="34">
        <v>10</v>
      </c>
      <c r="E48" s="33">
        <f t="shared" si="0"/>
        <v>0.33333333333333331</v>
      </c>
      <c r="F48" s="35">
        <f>_xlfn.XLOOKUP(B48,[2]Blad1!$C:$C,[2]Blad1!$Q:$Q)</f>
        <v>145</v>
      </c>
      <c r="G48" s="35">
        <f t="shared" si="7"/>
        <v>10</v>
      </c>
      <c r="H48" s="35">
        <v>28</v>
      </c>
      <c r="I48" s="36">
        <v>12</v>
      </c>
      <c r="J48" s="35"/>
      <c r="K48" s="35" t="str">
        <f t="shared" si="8"/>
        <v xml:space="preserve">  </v>
      </c>
      <c r="L48" s="35"/>
      <c r="M48" s="35"/>
      <c r="N48" s="35"/>
      <c r="O48" s="35" t="str">
        <f t="shared" si="3"/>
        <v xml:space="preserve">  </v>
      </c>
      <c r="P48" s="37"/>
      <c r="Q48" s="37"/>
      <c r="R48" s="38"/>
      <c r="S48" s="35" t="str">
        <f t="shared" si="4"/>
        <v xml:space="preserve">  </v>
      </c>
      <c r="T48" s="38"/>
      <c r="U48" s="38"/>
      <c r="V48" s="38"/>
      <c r="W48" s="35" t="str">
        <f t="shared" si="5"/>
        <v xml:space="preserve">  </v>
      </c>
      <c r="X48" s="38"/>
      <c r="Y48" s="38"/>
      <c r="Z48" s="39">
        <f t="shared" si="6"/>
        <v>183</v>
      </c>
    </row>
    <row r="49" spans="1:26" x14ac:dyDescent="0.25">
      <c r="A49" s="31">
        <v>43</v>
      </c>
      <c r="B49" s="32" t="s">
        <v>69</v>
      </c>
      <c r="C49" s="33">
        <f>VLOOKUP(D49,'[1]Tabelen Masters'!I$4:J237,2,FALSE)</f>
        <v>0.41699999999999998</v>
      </c>
      <c r="D49" s="34">
        <v>12</v>
      </c>
      <c r="E49" s="33">
        <f t="shared" si="0"/>
        <v>0.4</v>
      </c>
      <c r="F49" s="35">
        <f>_xlfn.XLOOKUP(B49,[2]Blad1!$C:$C,[2]Blad1!$Q:$Q)</f>
        <v>91</v>
      </c>
      <c r="G49" s="35">
        <f t="shared" si="7"/>
        <v>10</v>
      </c>
      <c r="H49" s="35"/>
      <c r="I49" s="35"/>
      <c r="J49" s="35">
        <v>70</v>
      </c>
      <c r="K49" s="35">
        <f t="shared" si="8"/>
        <v>10</v>
      </c>
      <c r="L49" s="38"/>
      <c r="M49" s="36">
        <v>11</v>
      </c>
      <c r="N49" s="35"/>
      <c r="O49" s="35" t="str">
        <f t="shared" si="3"/>
        <v xml:space="preserve">  </v>
      </c>
      <c r="P49" s="38"/>
      <c r="Q49" s="38"/>
      <c r="R49" s="38"/>
      <c r="S49" s="35" t="str">
        <f t="shared" si="4"/>
        <v xml:space="preserve">  </v>
      </c>
      <c r="T49" s="38"/>
      <c r="U49" s="38"/>
      <c r="V49" s="38"/>
      <c r="W49" s="35" t="str">
        <f t="shared" si="5"/>
        <v xml:space="preserve">  </v>
      </c>
      <c r="X49" s="38"/>
      <c r="Y49" s="38"/>
      <c r="Z49" s="39">
        <f t="shared" si="6"/>
        <v>181</v>
      </c>
    </row>
    <row r="50" spans="1:26" x14ac:dyDescent="0.25">
      <c r="A50" s="31">
        <v>44</v>
      </c>
      <c r="B50" s="50" t="s">
        <v>70</v>
      </c>
      <c r="C50" s="33">
        <f>VLOOKUP(D50,'[1]Tabelen Masters'!I$4:J233,2,FALSE)</f>
        <v>0.27500000000000002</v>
      </c>
      <c r="D50" s="41">
        <v>8</v>
      </c>
      <c r="E50" s="33">
        <f t="shared" si="0"/>
        <v>0.26666666666666666</v>
      </c>
      <c r="F50" s="35"/>
      <c r="G50" s="35"/>
      <c r="H50" s="35"/>
      <c r="I50" s="35"/>
      <c r="J50" s="35"/>
      <c r="K50" s="35"/>
      <c r="L50" s="35"/>
      <c r="M50" s="35"/>
      <c r="N50" s="35">
        <v>81</v>
      </c>
      <c r="O50" s="35">
        <f t="shared" si="3"/>
        <v>10</v>
      </c>
      <c r="P50" s="35"/>
      <c r="Q50" s="35"/>
      <c r="R50" s="35">
        <v>77</v>
      </c>
      <c r="S50" s="35">
        <f t="shared" si="4"/>
        <v>10</v>
      </c>
      <c r="T50" s="38"/>
      <c r="U50" s="36">
        <v>8</v>
      </c>
      <c r="V50" s="38"/>
      <c r="W50" s="35" t="str">
        <f t="shared" si="5"/>
        <v xml:space="preserve">  </v>
      </c>
      <c r="X50" s="35"/>
      <c r="Y50" s="35"/>
      <c r="Z50" s="39">
        <f t="shared" si="6"/>
        <v>178</v>
      </c>
    </row>
    <row r="51" spans="1:26" x14ac:dyDescent="0.25">
      <c r="A51" s="31">
        <v>45</v>
      </c>
      <c r="B51" s="54" t="s">
        <v>71</v>
      </c>
      <c r="C51" s="33">
        <f>VLOOKUP(D51,'[1]Tabelen Masters'!I$4:J288,2,FALSE)</f>
        <v>0.27500000000000002</v>
      </c>
      <c r="D51" s="41">
        <v>8</v>
      </c>
      <c r="E51" s="33">
        <f t="shared" si="0"/>
        <v>0.26666666666666666</v>
      </c>
      <c r="F51" s="35">
        <f>_xlfn.XLOOKUP(B51,[2]Blad1!$C:$C,[2]Blad1!$Q:$Q)</f>
        <v>31</v>
      </c>
      <c r="G51" s="35">
        <f t="shared" ref="G51:G59" si="9">IF(F51&lt;=1,"  ",10)</f>
        <v>10</v>
      </c>
      <c r="H51" s="35"/>
      <c r="I51" s="36">
        <v>8</v>
      </c>
      <c r="J51" s="35">
        <v>37</v>
      </c>
      <c r="K51" s="35"/>
      <c r="L51" s="35"/>
      <c r="M51" s="36">
        <v>8</v>
      </c>
      <c r="N51" s="35">
        <v>43</v>
      </c>
      <c r="O51" s="35">
        <f t="shared" si="3"/>
        <v>10</v>
      </c>
      <c r="P51" s="38"/>
      <c r="Q51" s="38"/>
      <c r="R51" s="38">
        <v>37</v>
      </c>
      <c r="S51" s="35">
        <f t="shared" si="4"/>
        <v>10</v>
      </c>
      <c r="T51" s="38"/>
      <c r="U51" s="36">
        <v>8</v>
      </c>
      <c r="V51" s="38"/>
      <c r="W51" s="35" t="str">
        <f t="shared" si="5"/>
        <v xml:space="preserve">  </v>
      </c>
      <c r="X51" s="38"/>
      <c r="Y51" s="38"/>
      <c r="Z51" s="39">
        <f t="shared" si="6"/>
        <v>178</v>
      </c>
    </row>
    <row r="52" spans="1:26" x14ac:dyDescent="0.25">
      <c r="A52" s="31">
        <v>46</v>
      </c>
      <c r="B52" s="40" t="s">
        <v>72</v>
      </c>
      <c r="C52" s="33">
        <f>VLOOKUP(D52,'[1]Tabelen Masters'!I$4:J80,2,FALSE)</f>
        <v>0.27500000000000002</v>
      </c>
      <c r="D52" s="41">
        <v>8</v>
      </c>
      <c r="E52" s="33">
        <f t="shared" si="0"/>
        <v>0.26666666666666666</v>
      </c>
      <c r="F52" s="35"/>
      <c r="G52" s="35" t="str">
        <f t="shared" si="9"/>
        <v xml:space="preserve">  </v>
      </c>
      <c r="H52" s="35"/>
      <c r="I52" s="35"/>
      <c r="J52" s="35"/>
      <c r="K52" s="35" t="str">
        <f t="shared" ref="K52:K59" si="10">IF(J52&lt;=1,"  ",10)</f>
        <v xml:space="preserve">  </v>
      </c>
      <c r="L52" s="35"/>
      <c r="M52" s="35"/>
      <c r="N52" s="35">
        <v>137</v>
      </c>
      <c r="O52" s="35">
        <f t="shared" si="3"/>
        <v>10</v>
      </c>
      <c r="P52" s="38">
        <v>24</v>
      </c>
      <c r="Q52" s="36">
        <v>9</v>
      </c>
      <c r="R52" s="38"/>
      <c r="S52" s="35" t="str">
        <f t="shared" si="4"/>
        <v xml:space="preserve">  </v>
      </c>
      <c r="T52" s="38"/>
      <c r="U52" s="38"/>
      <c r="V52" s="38"/>
      <c r="W52" s="35" t="str">
        <f t="shared" si="5"/>
        <v xml:space="preserve">  </v>
      </c>
      <c r="X52" s="38"/>
      <c r="Y52" s="38"/>
      <c r="Z52" s="39">
        <f t="shared" si="6"/>
        <v>171</v>
      </c>
    </row>
    <row r="53" spans="1:26" x14ac:dyDescent="0.25">
      <c r="A53" s="31">
        <v>47</v>
      </c>
      <c r="B53" s="40" t="s">
        <v>73</v>
      </c>
      <c r="C53" s="33">
        <f>VLOOKUP(D53,'[1]Tabelen Masters'!I$4:J278,2,FALSE)</f>
        <v>0.27500000000000002</v>
      </c>
      <c r="D53" s="41">
        <v>8</v>
      </c>
      <c r="E53" s="33">
        <f t="shared" si="0"/>
        <v>0.26666666666666666</v>
      </c>
      <c r="F53" s="35">
        <f>_xlfn.XLOOKUP(B53,[2]Blad1!$C:$C,[2]Blad1!$Q:$Q)</f>
        <v>75</v>
      </c>
      <c r="G53" s="35">
        <f t="shared" si="9"/>
        <v>10</v>
      </c>
      <c r="H53" s="35"/>
      <c r="I53" s="36">
        <v>8</v>
      </c>
      <c r="J53" s="35"/>
      <c r="K53" s="35" t="str">
        <f t="shared" si="10"/>
        <v xml:space="preserve">  </v>
      </c>
      <c r="L53" s="35"/>
      <c r="M53" s="35"/>
      <c r="N53" s="35"/>
      <c r="O53" s="35" t="str">
        <f t="shared" si="3"/>
        <v xml:space="preserve">  </v>
      </c>
      <c r="P53" s="38"/>
      <c r="Q53" s="38"/>
      <c r="R53" s="38">
        <v>75</v>
      </c>
      <c r="S53" s="35">
        <f t="shared" si="4"/>
        <v>10</v>
      </c>
      <c r="T53" s="38"/>
      <c r="U53" s="36">
        <v>8</v>
      </c>
      <c r="V53" s="38"/>
      <c r="W53" s="35" t="str">
        <f t="shared" si="5"/>
        <v xml:space="preserve">  </v>
      </c>
      <c r="X53" s="38"/>
      <c r="Y53" s="38"/>
      <c r="Z53" s="39">
        <f t="shared" si="6"/>
        <v>170</v>
      </c>
    </row>
    <row r="54" spans="1:26" x14ac:dyDescent="0.25">
      <c r="A54" s="31">
        <v>48</v>
      </c>
      <c r="B54" s="42" t="s">
        <v>74</v>
      </c>
      <c r="C54" s="33">
        <f>VLOOKUP(D54,'[1]Tabelen Masters'!I$4:J243,2,FALSE)</f>
        <v>0.317</v>
      </c>
      <c r="D54" s="41">
        <v>9</v>
      </c>
      <c r="E54" s="33">
        <f t="shared" si="0"/>
        <v>0.3</v>
      </c>
      <c r="F54" s="35"/>
      <c r="G54" s="35" t="str">
        <f t="shared" si="9"/>
        <v xml:space="preserve">  </v>
      </c>
      <c r="H54" s="35"/>
      <c r="I54" s="35"/>
      <c r="J54" s="35"/>
      <c r="K54" s="35" t="str">
        <f t="shared" si="10"/>
        <v xml:space="preserve">  </v>
      </c>
      <c r="L54" s="35"/>
      <c r="M54" s="34"/>
      <c r="N54" s="35">
        <v>133</v>
      </c>
      <c r="O54" s="35">
        <f t="shared" si="3"/>
        <v>10</v>
      </c>
      <c r="P54" s="36">
        <v>26</v>
      </c>
      <c r="Q54" s="36">
        <v>11</v>
      </c>
      <c r="R54" s="38"/>
      <c r="S54" s="35" t="str">
        <f t="shared" si="4"/>
        <v xml:space="preserve">  </v>
      </c>
      <c r="T54" s="38"/>
      <c r="U54" s="38"/>
      <c r="V54" s="38"/>
      <c r="W54" s="35" t="str">
        <f t="shared" si="5"/>
        <v xml:space="preserve">  </v>
      </c>
      <c r="X54" s="38"/>
      <c r="Y54" s="38"/>
      <c r="Z54" s="39">
        <f t="shared" si="6"/>
        <v>169</v>
      </c>
    </row>
    <row r="55" spans="1:26" x14ac:dyDescent="0.25">
      <c r="A55" s="31">
        <v>49</v>
      </c>
      <c r="B55" s="32" t="s">
        <v>75</v>
      </c>
      <c r="C55" s="33">
        <f>VLOOKUP(D55,'[1]Tabelen Masters'!I$4:J86,2,FALSE)</f>
        <v>0.45</v>
      </c>
      <c r="D55" s="41">
        <v>13</v>
      </c>
      <c r="E55" s="33">
        <f t="shared" si="0"/>
        <v>0.43333333333333335</v>
      </c>
      <c r="F55" s="35"/>
      <c r="G55" s="35" t="str">
        <f t="shared" si="9"/>
        <v xml:space="preserve">  </v>
      </c>
      <c r="H55" s="35"/>
      <c r="I55" s="35"/>
      <c r="J55" s="35"/>
      <c r="K55" s="35" t="str">
        <f t="shared" si="10"/>
        <v xml:space="preserve">  </v>
      </c>
      <c r="L55" s="35"/>
      <c r="M55" s="35"/>
      <c r="N55" s="35"/>
      <c r="O55" s="35" t="str">
        <f t="shared" si="3"/>
        <v xml:space="preserve">  </v>
      </c>
      <c r="P55" s="38"/>
      <c r="Q55" s="38"/>
      <c r="R55" s="38">
        <v>123</v>
      </c>
      <c r="S55" s="35">
        <f t="shared" si="4"/>
        <v>10</v>
      </c>
      <c r="T55" s="38">
        <v>28</v>
      </c>
      <c r="U55" s="36">
        <v>14</v>
      </c>
      <c r="V55" s="38"/>
      <c r="W55" s="35" t="str">
        <f t="shared" si="5"/>
        <v xml:space="preserve">  </v>
      </c>
      <c r="X55" s="38"/>
      <c r="Y55" s="38"/>
      <c r="Z55" s="39">
        <f t="shared" si="6"/>
        <v>161</v>
      </c>
    </row>
    <row r="56" spans="1:26" x14ac:dyDescent="0.25">
      <c r="A56" s="31">
        <v>50</v>
      </c>
      <c r="B56" s="40" t="s">
        <v>76</v>
      </c>
      <c r="C56" s="33">
        <f>VLOOKUP(D56,'[1]Tabelen Masters'!I$4:J276,2,FALSE)</f>
        <v>0.27500000000000002</v>
      </c>
      <c r="D56" s="35">
        <v>8</v>
      </c>
      <c r="E56" s="33">
        <f t="shared" si="0"/>
        <v>0.26666666666666666</v>
      </c>
      <c r="F56" s="35"/>
      <c r="G56" s="35" t="str">
        <f t="shared" si="9"/>
        <v xml:space="preserve">  </v>
      </c>
      <c r="H56" s="35"/>
      <c r="I56" s="35"/>
      <c r="J56" s="35"/>
      <c r="K56" s="35" t="str">
        <f t="shared" si="10"/>
        <v xml:space="preserve">  </v>
      </c>
      <c r="L56" s="35"/>
      <c r="M56" s="35"/>
      <c r="N56" s="35">
        <v>100</v>
      </c>
      <c r="O56" s="35">
        <f t="shared" si="3"/>
        <v>10</v>
      </c>
      <c r="P56" s="35"/>
      <c r="Q56" s="35"/>
      <c r="R56" s="35">
        <v>40</v>
      </c>
      <c r="S56" s="35">
        <f t="shared" si="4"/>
        <v>10</v>
      </c>
      <c r="T56" s="38"/>
      <c r="U56" s="36">
        <v>8</v>
      </c>
      <c r="V56" s="38"/>
      <c r="W56" s="35" t="str">
        <f t="shared" si="5"/>
        <v xml:space="preserve">  </v>
      </c>
      <c r="X56" s="38"/>
      <c r="Y56" s="38"/>
      <c r="Z56" s="39">
        <f t="shared" si="6"/>
        <v>160</v>
      </c>
    </row>
    <row r="57" spans="1:26" x14ac:dyDescent="0.25">
      <c r="A57" s="31">
        <v>51</v>
      </c>
      <c r="B57" s="32" t="s">
        <v>77</v>
      </c>
      <c r="C57" s="33">
        <f>VLOOKUP(D57,'[1]Tabelen Masters'!I$4:J65,2,FALSE)</f>
        <v>0.27500000000000002</v>
      </c>
      <c r="D57" s="34">
        <v>8</v>
      </c>
      <c r="E57" s="33">
        <f t="shared" si="0"/>
        <v>0.26666666666666666</v>
      </c>
      <c r="F57" s="35">
        <f>_xlfn.XLOOKUP(B57,[2]Blad1!$C:$C,[2]Blad1!$Q:$Q)</f>
        <v>50</v>
      </c>
      <c r="G57" s="35">
        <f t="shared" si="9"/>
        <v>10</v>
      </c>
      <c r="H57" s="35"/>
      <c r="I57" s="36">
        <v>8</v>
      </c>
      <c r="J57" s="35"/>
      <c r="K57" s="35" t="str">
        <f t="shared" si="10"/>
        <v xml:space="preserve">  </v>
      </c>
      <c r="L57" s="35"/>
      <c r="M57" s="35"/>
      <c r="N57" s="35">
        <v>87</v>
      </c>
      <c r="O57" s="35">
        <f t="shared" si="3"/>
        <v>10</v>
      </c>
      <c r="P57" s="37"/>
      <c r="Q57" s="37"/>
      <c r="R57" s="38"/>
      <c r="S57" s="35" t="str">
        <f t="shared" si="4"/>
        <v xml:space="preserve">  </v>
      </c>
      <c r="T57" s="38"/>
      <c r="U57" s="38"/>
      <c r="V57" s="38"/>
      <c r="W57" s="35" t="str">
        <f t="shared" si="5"/>
        <v xml:space="preserve">  </v>
      </c>
      <c r="X57" s="38"/>
      <c r="Y57" s="38"/>
      <c r="Z57" s="39">
        <f t="shared" si="6"/>
        <v>157</v>
      </c>
    </row>
    <row r="58" spans="1:26" x14ac:dyDescent="0.25">
      <c r="A58" s="31">
        <v>52</v>
      </c>
      <c r="B58" s="55" t="s">
        <v>78</v>
      </c>
      <c r="C58" s="33">
        <f>VLOOKUP(D58,'[1]Tabelen Masters'!I$4:J51,2,FALSE)</f>
        <v>0.27500000000000002</v>
      </c>
      <c r="D58" s="41">
        <v>8</v>
      </c>
      <c r="E58" s="33">
        <f t="shared" si="0"/>
        <v>0.26666666666666666</v>
      </c>
      <c r="F58" s="35">
        <f>_xlfn.XLOOKUP(B58,[2]Blad1!$C:$C,[2]Blad1!$Q:$Q)</f>
        <v>137</v>
      </c>
      <c r="G58" s="35">
        <f t="shared" si="9"/>
        <v>10</v>
      </c>
      <c r="H58" s="35">
        <v>8</v>
      </c>
      <c r="I58" s="36">
        <v>9</v>
      </c>
      <c r="J58" s="35"/>
      <c r="K58" s="35" t="str">
        <f t="shared" si="10"/>
        <v xml:space="preserve">  </v>
      </c>
      <c r="L58" s="35"/>
      <c r="M58" s="35"/>
      <c r="N58" s="35"/>
      <c r="O58" s="35" t="str">
        <f t="shared" si="3"/>
        <v xml:space="preserve">  </v>
      </c>
      <c r="P58" s="38"/>
      <c r="Q58" s="38"/>
      <c r="R58" s="38"/>
      <c r="S58" s="35" t="str">
        <f t="shared" si="4"/>
        <v xml:space="preserve">  </v>
      </c>
      <c r="T58" s="38"/>
      <c r="U58" s="38"/>
      <c r="V58" s="38"/>
      <c r="W58" s="35" t="str">
        <f t="shared" si="5"/>
        <v xml:space="preserve">  </v>
      </c>
      <c r="X58" s="38"/>
      <c r="Y58" s="38"/>
      <c r="Z58" s="39">
        <f t="shared" si="6"/>
        <v>155</v>
      </c>
    </row>
    <row r="59" spans="1:26" x14ac:dyDescent="0.25">
      <c r="A59" s="31">
        <v>53</v>
      </c>
      <c r="B59" s="32" t="s">
        <v>79</v>
      </c>
      <c r="C59" s="33">
        <f>VLOOKUP(D59,'[1]Tabelen Masters'!I$4:J169,2,FALSE)</f>
        <v>0.27500000000000002</v>
      </c>
      <c r="D59" s="35">
        <v>8</v>
      </c>
      <c r="E59" s="33">
        <f t="shared" si="0"/>
        <v>0.26666666666666666</v>
      </c>
      <c r="F59" s="35">
        <f>_xlfn.XLOOKUP(B59,[2]Blad1!$C:$C,[2]Blad1!$Q:$Q)</f>
        <v>68</v>
      </c>
      <c r="G59" s="35">
        <f t="shared" si="9"/>
        <v>10</v>
      </c>
      <c r="H59" s="35"/>
      <c r="I59" s="36">
        <v>8</v>
      </c>
      <c r="J59" s="35"/>
      <c r="K59" s="35" t="str">
        <f t="shared" si="10"/>
        <v xml:space="preserve">  </v>
      </c>
      <c r="L59" s="35"/>
      <c r="M59" s="35"/>
      <c r="N59" s="35">
        <v>62</v>
      </c>
      <c r="O59" s="35">
        <f t="shared" si="3"/>
        <v>10</v>
      </c>
      <c r="P59" s="37"/>
      <c r="Q59" s="37"/>
      <c r="R59" s="38"/>
      <c r="S59" s="35" t="str">
        <f t="shared" si="4"/>
        <v xml:space="preserve">  </v>
      </c>
      <c r="T59" s="38"/>
      <c r="U59" s="38"/>
      <c r="V59" s="38"/>
      <c r="W59" s="35" t="str">
        <f t="shared" si="5"/>
        <v xml:space="preserve">  </v>
      </c>
      <c r="X59" s="38"/>
      <c r="Y59" s="38"/>
      <c r="Z59" s="39">
        <f t="shared" si="6"/>
        <v>150</v>
      </c>
    </row>
    <row r="60" spans="1:26" x14ac:dyDescent="0.25">
      <c r="A60" s="31">
        <v>54</v>
      </c>
      <c r="B60" s="32" t="s">
        <v>80</v>
      </c>
      <c r="C60" s="33">
        <f>VLOOKUP(D60,'[1]Tabelen Masters'!I$4:J210,2,FALSE)</f>
        <v>0.317</v>
      </c>
      <c r="D60" s="41">
        <v>9</v>
      </c>
      <c r="E60" s="33">
        <f t="shared" si="0"/>
        <v>0.3</v>
      </c>
      <c r="F60" s="35"/>
      <c r="G60" s="35"/>
      <c r="H60" s="35"/>
      <c r="I60" s="35"/>
      <c r="J60" s="35"/>
      <c r="K60" s="35"/>
      <c r="L60" s="35"/>
      <c r="M60" s="35"/>
      <c r="N60" s="35"/>
      <c r="O60" s="35" t="str">
        <f t="shared" si="3"/>
        <v xml:space="preserve">  </v>
      </c>
      <c r="P60" s="38"/>
      <c r="Q60" s="38"/>
      <c r="R60" s="38">
        <v>138</v>
      </c>
      <c r="S60" s="35">
        <f t="shared" si="4"/>
        <v>10</v>
      </c>
      <c r="T60" s="38"/>
      <c r="U60" s="36">
        <v>10</v>
      </c>
      <c r="V60" s="38"/>
      <c r="W60" s="35" t="str">
        <f t="shared" si="5"/>
        <v xml:space="preserve">  </v>
      </c>
      <c r="X60" s="38"/>
      <c r="Y60" s="38"/>
      <c r="Z60" s="39">
        <f t="shared" si="6"/>
        <v>148</v>
      </c>
    </row>
    <row r="61" spans="1:26" x14ac:dyDescent="0.25">
      <c r="A61" s="31">
        <v>55</v>
      </c>
      <c r="B61" s="42" t="s">
        <v>81</v>
      </c>
      <c r="C61" s="33">
        <f>VLOOKUP(D61,'[1]Tabelen Masters'!I$4:J198,2,FALSE)</f>
        <v>0.27500000000000002</v>
      </c>
      <c r="D61" s="56">
        <v>8</v>
      </c>
      <c r="E61" s="33">
        <f t="shared" si="0"/>
        <v>0.26666666666666666</v>
      </c>
      <c r="F61" s="35">
        <f>_xlfn.XLOOKUP(B61,[2]Blad1!$C:$C,[2]Blad1!$Q:$Q)</f>
        <v>125</v>
      </c>
      <c r="G61" s="35">
        <f>IF(F61&lt;=1,"  ",10)</f>
        <v>10</v>
      </c>
      <c r="H61" s="35">
        <v>10</v>
      </c>
      <c r="I61" s="36">
        <v>9</v>
      </c>
      <c r="J61" s="35"/>
      <c r="K61" s="35" t="str">
        <f>IF(J61&lt;=1,"  ",10)</f>
        <v xml:space="preserve">  </v>
      </c>
      <c r="L61" s="35"/>
      <c r="M61" s="35"/>
      <c r="N61" s="35"/>
      <c r="O61" s="35" t="str">
        <f t="shared" si="3"/>
        <v xml:space="preserve">  </v>
      </c>
      <c r="P61" s="38"/>
      <c r="Q61" s="38"/>
      <c r="R61" s="38"/>
      <c r="S61" s="35" t="str">
        <f t="shared" si="4"/>
        <v xml:space="preserve">  </v>
      </c>
      <c r="T61" s="38"/>
      <c r="U61" s="38"/>
      <c r="V61" s="38"/>
      <c r="W61" s="35" t="str">
        <f t="shared" si="5"/>
        <v xml:space="preserve">  </v>
      </c>
      <c r="X61" s="38"/>
      <c r="Y61" s="38"/>
      <c r="Z61" s="39">
        <f t="shared" si="6"/>
        <v>145</v>
      </c>
    </row>
    <row r="62" spans="1:26" x14ac:dyDescent="0.25">
      <c r="A62" s="31">
        <v>56</v>
      </c>
      <c r="B62" s="42" t="s">
        <v>82</v>
      </c>
      <c r="C62" s="33">
        <f>VLOOKUP(D62,'[1]Tabelen Masters'!I$4:J209,2,FALSE)</f>
        <v>0.35</v>
      </c>
      <c r="D62" s="41">
        <v>10</v>
      </c>
      <c r="E62" s="33">
        <f t="shared" si="0"/>
        <v>0.33333333333333331</v>
      </c>
      <c r="F62" s="35">
        <f>_xlfn.XLOOKUP(B62,[2]Blad1!$C:$C,[2]Blad1!$Q:$Q)</f>
        <v>111</v>
      </c>
      <c r="G62" s="35">
        <f>IF(F62&lt;=1,"  ",10)</f>
        <v>10</v>
      </c>
      <c r="H62" s="35">
        <v>18</v>
      </c>
      <c r="I62" s="35"/>
      <c r="J62" s="35"/>
      <c r="K62" s="35"/>
      <c r="L62" s="35"/>
      <c r="M62" s="35"/>
      <c r="N62" s="35"/>
      <c r="O62" s="35" t="str">
        <f t="shared" si="3"/>
        <v xml:space="preserve">  </v>
      </c>
      <c r="P62" s="35"/>
      <c r="Q62" s="35"/>
      <c r="R62" s="35"/>
      <c r="S62" s="35" t="str">
        <f t="shared" si="4"/>
        <v xml:space="preserve">  </v>
      </c>
      <c r="T62" s="38"/>
      <c r="U62" s="38"/>
      <c r="V62" s="38"/>
      <c r="W62" s="35" t="str">
        <f t="shared" si="5"/>
        <v xml:space="preserve">  </v>
      </c>
      <c r="X62" s="35"/>
      <c r="Y62" s="35"/>
      <c r="Z62" s="39">
        <f t="shared" si="6"/>
        <v>139</v>
      </c>
    </row>
    <row r="63" spans="1:26" x14ac:dyDescent="0.25">
      <c r="A63" s="31">
        <v>57</v>
      </c>
      <c r="B63" s="32" t="s">
        <v>83</v>
      </c>
      <c r="C63" s="33">
        <f>VLOOKUP(D63,'[1]Tabelen Masters'!I$4:J130,2,FALSE)</f>
        <v>0.317</v>
      </c>
      <c r="D63" s="41">
        <v>9</v>
      </c>
      <c r="E63" s="33">
        <f t="shared" si="0"/>
        <v>0.3</v>
      </c>
      <c r="F63" s="35"/>
      <c r="G63" s="35" t="str">
        <f>IF(F63&lt;=1,"  ",10)</f>
        <v xml:space="preserve">  </v>
      </c>
      <c r="H63" s="35"/>
      <c r="I63" s="35"/>
      <c r="J63" s="35"/>
      <c r="K63" s="35" t="str">
        <f>IF(J63&lt;=1,"  ",10)</f>
        <v xml:space="preserve">  </v>
      </c>
      <c r="L63" s="35"/>
      <c r="M63" s="34"/>
      <c r="N63" s="35"/>
      <c r="O63" s="35" t="str">
        <f t="shared" si="3"/>
        <v xml:space="preserve">  </v>
      </c>
      <c r="P63" s="38"/>
      <c r="Q63" s="38"/>
      <c r="R63" s="38">
        <v>111</v>
      </c>
      <c r="S63" s="35">
        <f t="shared" si="4"/>
        <v>10</v>
      </c>
      <c r="T63" s="38">
        <v>8</v>
      </c>
      <c r="U63" s="38"/>
      <c r="V63" s="38"/>
      <c r="W63" s="35" t="str">
        <f t="shared" si="5"/>
        <v xml:space="preserve">  </v>
      </c>
      <c r="X63" s="38"/>
      <c r="Y63" s="38"/>
      <c r="Z63" s="39">
        <f t="shared" si="6"/>
        <v>129</v>
      </c>
    </row>
    <row r="64" spans="1:26" x14ac:dyDescent="0.25">
      <c r="A64" s="31">
        <v>58</v>
      </c>
      <c r="B64" s="42" t="s">
        <v>84</v>
      </c>
      <c r="C64" s="33">
        <f>VLOOKUP(D64,'[1]Tabelen Masters'!I$4:J44,2,FALSE)</f>
        <v>0.27500000000000002</v>
      </c>
      <c r="D64" s="35">
        <v>8</v>
      </c>
      <c r="E64" s="33">
        <f t="shared" si="0"/>
        <v>0.26666666666666666</v>
      </c>
      <c r="F64" s="35"/>
      <c r="G64" s="35" t="str">
        <f>IF(F64&lt;=1,"  ",10)</f>
        <v xml:space="preserve">  </v>
      </c>
      <c r="H64" s="35"/>
      <c r="I64" s="35"/>
      <c r="J64" s="35"/>
      <c r="K64" s="35" t="str">
        <f>IF(J64&lt;=1,"  ",10)</f>
        <v xml:space="preserve">  </v>
      </c>
      <c r="L64" s="35"/>
      <c r="M64" s="34"/>
      <c r="N64" s="35">
        <v>100</v>
      </c>
      <c r="O64" s="35">
        <f t="shared" si="3"/>
        <v>10</v>
      </c>
      <c r="P64" s="37">
        <v>14</v>
      </c>
      <c r="Q64" s="37"/>
      <c r="R64" s="38"/>
      <c r="S64" s="35" t="str">
        <f t="shared" si="4"/>
        <v xml:space="preserve">  </v>
      </c>
      <c r="T64" s="38"/>
      <c r="U64" s="38"/>
      <c r="V64" s="38"/>
      <c r="W64" s="35" t="str">
        <f t="shared" si="5"/>
        <v xml:space="preserve">  </v>
      </c>
      <c r="X64" s="38"/>
      <c r="Y64" s="38"/>
      <c r="Z64" s="39">
        <f t="shared" si="6"/>
        <v>124</v>
      </c>
    </row>
    <row r="65" spans="1:26" x14ac:dyDescent="0.25">
      <c r="A65" s="31">
        <v>59</v>
      </c>
      <c r="B65" s="32" t="s">
        <v>85</v>
      </c>
      <c r="C65" s="33">
        <f>VLOOKUP(D65,'[1]Tabelen Masters'!I$4:J238,2,FALSE)</f>
        <v>0.38400000000000001</v>
      </c>
      <c r="D65" s="41">
        <v>11</v>
      </c>
      <c r="E65" s="33">
        <f t="shared" si="0"/>
        <v>0.36666666666666664</v>
      </c>
      <c r="F65" s="35"/>
      <c r="G65" s="35"/>
      <c r="H65" s="35"/>
      <c r="I65" s="35"/>
      <c r="J65" s="35"/>
      <c r="K65" s="35"/>
      <c r="L65" s="35"/>
      <c r="M65" s="35"/>
      <c r="N65" s="35"/>
      <c r="O65" s="35" t="str">
        <f t="shared" si="3"/>
        <v xml:space="preserve">  </v>
      </c>
      <c r="P65" s="35"/>
      <c r="Q65" s="35"/>
      <c r="R65" s="35">
        <v>104</v>
      </c>
      <c r="S65" s="35">
        <f t="shared" si="4"/>
        <v>10</v>
      </c>
      <c r="T65" s="38"/>
      <c r="U65" s="38"/>
      <c r="V65" s="38"/>
      <c r="W65" s="35" t="str">
        <f t="shared" si="5"/>
        <v xml:space="preserve">  </v>
      </c>
      <c r="X65" s="35"/>
      <c r="Y65" s="35"/>
      <c r="Z65" s="39">
        <f t="shared" si="6"/>
        <v>114</v>
      </c>
    </row>
    <row r="66" spans="1:26" x14ac:dyDescent="0.25">
      <c r="A66" s="31">
        <v>60</v>
      </c>
      <c r="B66" s="40" t="s">
        <v>86</v>
      </c>
      <c r="C66" s="33">
        <f>VLOOKUP(D66,'[1]Tabelen Masters'!I$4:J277,2,FALSE)</f>
        <v>0.38400000000000001</v>
      </c>
      <c r="D66" s="41">
        <v>11</v>
      </c>
      <c r="E66" s="33">
        <f t="shared" si="0"/>
        <v>0.36666666666666664</v>
      </c>
      <c r="F66" s="35"/>
      <c r="G66" s="35" t="str">
        <f t="shared" ref="G66:G71" si="11">IF(F66&lt;=1,"  ",10)</f>
        <v xml:space="preserve">  </v>
      </c>
      <c r="H66" s="35"/>
      <c r="I66" s="35"/>
      <c r="J66" s="35"/>
      <c r="K66" s="35" t="str">
        <f t="shared" ref="K66:K71" si="12">IF(J66&lt;=1,"  ",10)</f>
        <v xml:space="preserve">  </v>
      </c>
      <c r="L66" s="35"/>
      <c r="M66" s="34"/>
      <c r="N66" s="35"/>
      <c r="O66" s="35" t="str">
        <f t="shared" si="3"/>
        <v xml:space="preserve">  </v>
      </c>
      <c r="P66" s="38"/>
      <c r="Q66" s="38"/>
      <c r="R66" s="38">
        <v>100</v>
      </c>
      <c r="S66" s="35">
        <f t="shared" si="4"/>
        <v>10</v>
      </c>
      <c r="T66" s="38"/>
      <c r="U66" s="38"/>
      <c r="V66" s="38"/>
      <c r="W66" s="35" t="str">
        <f t="shared" si="5"/>
        <v xml:space="preserve">  </v>
      </c>
      <c r="X66" s="38"/>
      <c r="Y66" s="38"/>
      <c r="Z66" s="39">
        <f t="shared" si="6"/>
        <v>110</v>
      </c>
    </row>
    <row r="67" spans="1:26" x14ac:dyDescent="0.25">
      <c r="A67" s="31">
        <v>61</v>
      </c>
      <c r="B67" s="32" t="s">
        <v>87</v>
      </c>
      <c r="C67" s="33">
        <f>VLOOKUP(D67,'[1]Tabelen Masters'!I$4:J95,2,FALSE)</f>
        <v>0.27500000000000002</v>
      </c>
      <c r="D67" s="41">
        <v>8</v>
      </c>
      <c r="E67" s="33">
        <f t="shared" si="0"/>
        <v>0.26666666666666666</v>
      </c>
      <c r="F67" s="35">
        <f>_xlfn.XLOOKUP(B67,[2]Blad1!$C:$C,[2]Blad1!$Q:$Q)</f>
        <v>100</v>
      </c>
      <c r="G67" s="35">
        <f t="shared" si="11"/>
        <v>10</v>
      </c>
      <c r="H67" s="35"/>
      <c r="I67" s="35"/>
      <c r="J67" s="35"/>
      <c r="K67" s="35" t="str">
        <f t="shared" si="12"/>
        <v xml:space="preserve">  </v>
      </c>
      <c r="L67" s="35"/>
      <c r="M67" s="35"/>
      <c r="N67" s="35"/>
      <c r="O67" s="35" t="str">
        <f t="shared" si="3"/>
        <v xml:space="preserve">  </v>
      </c>
      <c r="P67" s="38"/>
      <c r="Q67" s="38"/>
      <c r="R67" s="38"/>
      <c r="S67" s="35" t="str">
        <f t="shared" si="4"/>
        <v xml:space="preserve">  </v>
      </c>
      <c r="T67" s="38"/>
      <c r="U67" s="38"/>
      <c r="V67" s="38"/>
      <c r="W67" s="35" t="str">
        <f t="shared" si="5"/>
        <v xml:space="preserve">  </v>
      </c>
      <c r="X67" s="38"/>
      <c r="Y67" s="38"/>
      <c r="Z67" s="39">
        <f t="shared" si="6"/>
        <v>110</v>
      </c>
    </row>
    <row r="68" spans="1:26" x14ac:dyDescent="0.25">
      <c r="A68" s="31">
        <v>62</v>
      </c>
      <c r="B68" s="57" t="s">
        <v>88</v>
      </c>
      <c r="C68" s="33">
        <f>VLOOKUP(D68,'[1]Tabelen Masters'!I$4:J283,2,FALSE)</f>
        <v>0.317</v>
      </c>
      <c r="D68" s="41">
        <v>9</v>
      </c>
      <c r="E68" s="33">
        <f t="shared" si="0"/>
        <v>0.3</v>
      </c>
      <c r="F68" s="35">
        <f>_xlfn.XLOOKUP(B68,[2]Blad1!$C:$C,[2]Blad1!$Q:$Q)</f>
        <v>100</v>
      </c>
      <c r="G68" s="35">
        <f t="shared" si="11"/>
        <v>10</v>
      </c>
      <c r="H68" s="35"/>
      <c r="I68" s="35"/>
      <c r="J68" s="35"/>
      <c r="K68" s="35" t="str">
        <f t="shared" si="12"/>
        <v xml:space="preserve">  </v>
      </c>
      <c r="L68" s="35"/>
      <c r="M68" s="35"/>
      <c r="N68" s="35"/>
      <c r="O68" s="35" t="str">
        <f t="shared" si="3"/>
        <v xml:space="preserve">  </v>
      </c>
      <c r="P68" s="38"/>
      <c r="Q68" s="38"/>
      <c r="R68" s="38"/>
      <c r="S68" s="35" t="str">
        <f t="shared" si="4"/>
        <v xml:space="preserve">  </v>
      </c>
      <c r="T68" s="38"/>
      <c r="U68" s="38"/>
      <c r="V68" s="38"/>
      <c r="W68" s="35" t="str">
        <f t="shared" si="5"/>
        <v xml:space="preserve">  </v>
      </c>
      <c r="X68" s="38"/>
      <c r="Y68" s="38"/>
      <c r="Z68" s="39">
        <f t="shared" si="6"/>
        <v>110</v>
      </c>
    </row>
    <row r="69" spans="1:26" x14ac:dyDescent="0.25">
      <c r="A69" s="31">
        <v>63</v>
      </c>
      <c r="B69" s="32" t="s">
        <v>89</v>
      </c>
      <c r="C69" s="33">
        <f>VLOOKUP(D69,'[1]Tabelen Masters'!I$4:J281,2,FALSE)</f>
        <v>0.38400000000000001</v>
      </c>
      <c r="D69" s="34">
        <v>11</v>
      </c>
      <c r="E69" s="33">
        <f t="shared" si="0"/>
        <v>0.36666666666666664</v>
      </c>
      <c r="F69" s="35"/>
      <c r="G69" s="35" t="str">
        <f t="shared" si="11"/>
        <v xml:space="preserve">  </v>
      </c>
      <c r="H69" s="35"/>
      <c r="I69" s="35"/>
      <c r="J69" s="35"/>
      <c r="K69" s="35" t="str">
        <f t="shared" si="12"/>
        <v xml:space="preserve">  </v>
      </c>
      <c r="L69" s="35"/>
      <c r="M69" s="34"/>
      <c r="N69" s="35">
        <v>95</v>
      </c>
      <c r="O69" s="35">
        <f t="shared" si="3"/>
        <v>10</v>
      </c>
      <c r="P69" s="38"/>
      <c r="Q69" s="38"/>
      <c r="R69" s="38"/>
      <c r="S69" s="35" t="str">
        <f t="shared" si="4"/>
        <v xml:space="preserve">  </v>
      </c>
      <c r="T69" s="38"/>
      <c r="U69" s="38"/>
      <c r="V69" s="38"/>
      <c r="W69" s="35" t="str">
        <f t="shared" si="5"/>
        <v xml:space="preserve">  </v>
      </c>
      <c r="X69" s="38"/>
      <c r="Y69" s="38"/>
      <c r="Z69" s="39">
        <f t="shared" si="6"/>
        <v>105</v>
      </c>
    </row>
    <row r="70" spans="1:26" x14ac:dyDescent="0.25">
      <c r="A70" s="31">
        <v>64</v>
      </c>
      <c r="B70" s="32" t="s">
        <v>90</v>
      </c>
      <c r="C70" s="33">
        <f>VLOOKUP(D70,'[1]Tabelen Masters'!I$4:J252,2,FALSE)</f>
        <v>0.27500000000000002</v>
      </c>
      <c r="D70" s="41">
        <v>8</v>
      </c>
      <c r="E70" s="33">
        <f t="shared" si="0"/>
        <v>0.26666666666666666</v>
      </c>
      <c r="F70" s="35"/>
      <c r="G70" s="35" t="str">
        <f t="shared" si="11"/>
        <v xml:space="preserve">  </v>
      </c>
      <c r="H70" s="35"/>
      <c r="I70" s="35"/>
      <c r="J70" s="35"/>
      <c r="K70" s="35" t="str">
        <f t="shared" si="12"/>
        <v xml:space="preserve">  </v>
      </c>
      <c r="L70" s="35"/>
      <c r="M70" s="35"/>
      <c r="N70" s="35"/>
      <c r="O70" s="35" t="str">
        <f t="shared" si="3"/>
        <v xml:space="preserve">  </v>
      </c>
      <c r="P70" s="35"/>
      <c r="Q70" s="35"/>
      <c r="R70" s="35">
        <v>93</v>
      </c>
      <c r="S70" s="35">
        <f t="shared" si="4"/>
        <v>10</v>
      </c>
      <c r="T70" s="38"/>
      <c r="U70" s="38"/>
      <c r="V70" s="38"/>
      <c r="W70" s="35" t="str">
        <f t="shared" si="5"/>
        <v xml:space="preserve">  </v>
      </c>
      <c r="X70" s="38"/>
      <c r="Y70" s="38"/>
      <c r="Z70" s="39">
        <f t="shared" si="6"/>
        <v>103</v>
      </c>
    </row>
    <row r="71" spans="1:26" x14ac:dyDescent="0.25">
      <c r="A71" s="31">
        <v>65</v>
      </c>
      <c r="B71" s="32" t="s">
        <v>91</v>
      </c>
      <c r="C71" s="33">
        <f>VLOOKUP(D71,'[1]Tabelen Masters'!I$4:J76,2,FALSE)</f>
        <v>0.27500000000000002</v>
      </c>
      <c r="D71" s="41">
        <v>8</v>
      </c>
      <c r="E71" s="33">
        <f t="shared" ref="E71:E95" si="13">D71/30</f>
        <v>0.26666666666666666</v>
      </c>
      <c r="F71" s="35"/>
      <c r="G71" s="35" t="str">
        <f t="shared" si="11"/>
        <v xml:space="preserve">  </v>
      </c>
      <c r="H71" s="35"/>
      <c r="I71" s="35"/>
      <c r="J71" s="35"/>
      <c r="K71" s="35" t="str">
        <f t="shared" si="12"/>
        <v xml:space="preserve">  </v>
      </c>
      <c r="L71" s="35"/>
      <c r="M71" s="35"/>
      <c r="N71" s="35">
        <v>93</v>
      </c>
      <c r="O71" s="35">
        <f t="shared" ref="O71:O95" si="14">IF(N71&lt;=1,"  ",10)</f>
        <v>10</v>
      </c>
      <c r="P71" s="38"/>
      <c r="Q71" s="38"/>
      <c r="R71" s="38"/>
      <c r="S71" s="35" t="str">
        <f t="shared" ref="S71:S95" si="15">IF(R71&lt;=1,"  ",10)</f>
        <v xml:space="preserve">  </v>
      </c>
      <c r="T71" s="38"/>
      <c r="U71" s="38"/>
      <c r="V71" s="38"/>
      <c r="W71" s="35" t="str">
        <f t="shared" ref="W71:W89" si="16">IF(V71&lt;=1,"  ",10)</f>
        <v xml:space="preserve">  </v>
      </c>
      <c r="X71" s="38"/>
      <c r="Y71" s="38"/>
      <c r="Z71" s="39">
        <f t="shared" ref="Z71:Z95" si="17">SUM(F71,G71,H71,J71,K71,L71,N71,O71,P71,R71,S71,T71,V71,W71,X71)</f>
        <v>103</v>
      </c>
    </row>
    <row r="72" spans="1:26" x14ac:dyDescent="0.25">
      <c r="A72" s="31">
        <v>66</v>
      </c>
      <c r="B72" s="50" t="s">
        <v>92</v>
      </c>
      <c r="C72" s="33">
        <f>VLOOKUP(D72,'[1]Tabelen Masters'!I$4:J235,2,FALSE)</f>
        <v>0.317</v>
      </c>
      <c r="D72" s="41">
        <v>9</v>
      </c>
      <c r="E72" s="33">
        <f t="shared" si="13"/>
        <v>0.3</v>
      </c>
      <c r="F72" s="35"/>
      <c r="G72" s="35"/>
      <c r="H72" s="35"/>
      <c r="I72" s="35"/>
      <c r="J72" s="35"/>
      <c r="K72" s="35"/>
      <c r="L72" s="35"/>
      <c r="M72" s="35"/>
      <c r="N72" s="35"/>
      <c r="O72" s="35" t="str">
        <f t="shared" si="14"/>
        <v xml:space="preserve">  </v>
      </c>
      <c r="P72" s="35"/>
      <c r="Q72" s="35"/>
      <c r="R72" s="35">
        <v>88</v>
      </c>
      <c r="S72" s="35">
        <f t="shared" si="15"/>
        <v>10</v>
      </c>
      <c r="T72" s="38"/>
      <c r="U72" s="38"/>
      <c r="V72" s="38"/>
      <c r="W72" s="35" t="str">
        <f t="shared" si="16"/>
        <v xml:space="preserve">  </v>
      </c>
      <c r="X72" s="35"/>
      <c r="Y72" s="35"/>
      <c r="Z72" s="39">
        <f t="shared" si="17"/>
        <v>98</v>
      </c>
    </row>
    <row r="73" spans="1:26" x14ac:dyDescent="0.25">
      <c r="A73" s="31">
        <v>67</v>
      </c>
      <c r="B73" s="32" t="s">
        <v>93</v>
      </c>
      <c r="C73" s="33">
        <f>VLOOKUP(D73,'[1]Tabelen Masters'!I$4:J106,2,FALSE)</f>
        <v>0.317</v>
      </c>
      <c r="D73" s="34">
        <v>9</v>
      </c>
      <c r="E73" s="33">
        <f t="shared" si="13"/>
        <v>0.3</v>
      </c>
      <c r="F73" s="35"/>
      <c r="G73" s="35" t="str">
        <f t="shared" ref="G73:G78" si="18">IF(F73&lt;=1,"  ",10)</f>
        <v xml:space="preserve">  </v>
      </c>
      <c r="H73" s="35"/>
      <c r="I73" s="35"/>
      <c r="J73" s="35"/>
      <c r="K73" s="35" t="str">
        <f t="shared" ref="K73:K78" si="19">IF(J73&lt;=1,"  ",10)</f>
        <v xml:space="preserve">  </v>
      </c>
      <c r="L73" s="35"/>
      <c r="M73" s="35"/>
      <c r="N73" s="35">
        <v>88</v>
      </c>
      <c r="O73" s="35">
        <f t="shared" si="14"/>
        <v>10</v>
      </c>
      <c r="P73" s="38"/>
      <c r="Q73" s="38"/>
      <c r="R73" s="38"/>
      <c r="S73" s="35" t="str">
        <f t="shared" si="15"/>
        <v xml:space="preserve">  </v>
      </c>
      <c r="T73" s="38"/>
      <c r="U73" s="38"/>
      <c r="V73" s="38"/>
      <c r="W73" s="35" t="str">
        <f t="shared" si="16"/>
        <v xml:space="preserve">  </v>
      </c>
      <c r="X73" s="38"/>
      <c r="Y73" s="38"/>
      <c r="Z73" s="39">
        <f t="shared" si="17"/>
        <v>98</v>
      </c>
    </row>
    <row r="74" spans="1:26" x14ac:dyDescent="0.25">
      <c r="A74" s="31">
        <v>68</v>
      </c>
      <c r="B74" s="32" t="s">
        <v>94</v>
      </c>
      <c r="C74" s="33">
        <f>VLOOKUP(D74,'[1]Tabelen Masters'!I$4:J73,2,FALSE)</f>
        <v>0.27500000000000002</v>
      </c>
      <c r="D74" s="41">
        <v>8</v>
      </c>
      <c r="E74" s="33">
        <f t="shared" si="13"/>
        <v>0.26666666666666666</v>
      </c>
      <c r="F74" s="35"/>
      <c r="G74" s="35" t="str">
        <f t="shared" si="18"/>
        <v xml:space="preserve">  </v>
      </c>
      <c r="H74" s="35"/>
      <c r="I74" s="35"/>
      <c r="J74" s="35"/>
      <c r="K74" s="35" t="str">
        <f t="shared" si="19"/>
        <v xml:space="preserve">  </v>
      </c>
      <c r="L74" s="35"/>
      <c r="M74" s="35"/>
      <c r="N74" s="35"/>
      <c r="O74" s="35" t="str">
        <f t="shared" si="14"/>
        <v xml:space="preserve">  </v>
      </c>
      <c r="P74" s="38"/>
      <c r="Q74" s="38"/>
      <c r="R74" s="38">
        <v>87</v>
      </c>
      <c r="S74" s="35">
        <f t="shared" si="15"/>
        <v>10</v>
      </c>
      <c r="T74" s="38"/>
      <c r="U74" s="38"/>
      <c r="V74" s="38"/>
      <c r="W74" s="35" t="str">
        <f t="shared" si="16"/>
        <v xml:space="preserve">  </v>
      </c>
      <c r="X74" s="38"/>
      <c r="Y74" s="38"/>
      <c r="Z74" s="39">
        <f t="shared" si="17"/>
        <v>97</v>
      </c>
    </row>
    <row r="75" spans="1:26" x14ac:dyDescent="0.25">
      <c r="A75" s="31">
        <v>69</v>
      </c>
      <c r="B75" s="42" t="s">
        <v>95</v>
      </c>
      <c r="C75" s="33">
        <f>VLOOKUP(D75,'[1]Tabelen Masters'!I$4:J98,2,FALSE)</f>
        <v>0.41699999999999998</v>
      </c>
      <c r="D75" s="41">
        <v>12</v>
      </c>
      <c r="E75" s="33">
        <f t="shared" si="13"/>
        <v>0.4</v>
      </c>
      <c r="F75" s="35"/>
      <c r="G75" s="35" t="str">
        <f t="shared" si="18"/>
        <v xml:space="preserve">  </v>
      </c>
      <c r="H75" s="35"/>
      <c r="I75" s="35"/>
      <c r="J75" s="35"/>
      <c r="K75" s="35" t="str">
        <f t="shared" si="19"/>
        <v xml:space="preserve">  </v>
      </c>
      <c r="L75" s="35"/>
      <c r="M75" s="35"/>
      <c r="N75" s="35">
        <v>87</v>
      </c>
      <c r="O75" s="35">
        <f t="shared" si="14"/>
        <v>10</v>
      </c>
      <c r="P75" s="35"/>
      <c r="Q75" s="35"/>
      <c r="R75" s="35"/>
      <c r="S75" s="35" t="str">
        <f t="shared" si="15"/>
        <v xml:space="preserve">  </v>
      </c>
      <c r="T75" s="38"/>
      <c r="U75" s="38"/>
      <c r="V75" s="38"/>
      <c r="W75" s="35" t="str">
        <f t="shared" si="16"/>
        <v xml:space="preserve">  </v>
      </c>
      <c r="X75" s="38"/>
      <c r="Y75" s="38"/>
      <c r="Z75" s="39">
        <f t="shared" si="17"/>
        <v>97</v>
      </c>
    </row>
    <row r="76" spans="1:26" x14ac:dyDescent="0.25">
      <c r="A76" s="31">
        <v>70</v>
      </c>
      <c r="B76" s="32" t="s">
        <v>96</v>
      </c>
      <c r="C76" s="33">
        <f>VLOOKUP(D76,'[1]Tabelen Masters'!I$4:J208,2,FALSE)</f>
        <v>0.27500000000000002</v>
      </c>
      <c r="D76" s="41">
        <v>8</v>
      </c>
      <c r="E76" s="33">
        <f t="shared" si="13"/>
        <v>0.26666666666666666</v>
      </c>
      <c r="F76" s="35"/>
      <c r="G76" s="35" t="str">
        <f t="shared" si="18"/>
        <v xml:space="preserve">  </v>
      </c>
      <c r="H76" s="35"/>
      <c r="I76" s="35"/>
      <c r="J76" s="35"/>
      <c r="K76" s="35" t="str">
        <f t="shared" si="19"/>
        <v xml:space="preserve">  </v>
      </c>
      <c r="L76" s="35"/>
      <c r="M76" s="35"/>
      <c r="N76" s="35">
        <v>87</v>
      </c>
      <c r="O76" s="35">
        <f t="shared" si="14"/>
        <v>10</v>
      </c>
      <c r="P76" s="35"/>
      <c r="Q76" s="35"/>
      <c r="R76" s="35"/>
      <c r="S76" s="35" t="str">
        <f t="shared" si="15"/>
        <v xml:space="preserve">  </v>
      </c>
      <c r="T76" s="38"/>
      <c r="U76" s="38"/>
      <c r="V76" s="38"/>
      <c r="W76" s="35" t="str">
        <f t="shared" si="16"/>
        <v xml:space="preserve">  </v>
      </c>
      <c r="X76" s="38"/>
      <c r="Y76" s="38"/>
      <c r="Z76" s="39">
        <f t="shared" si="17"/>
        <v>97</v>
      </c>
    </row>
    <row r="77" spans="1:26" x14ac:dyDescent="0.25">
      <c r="A77" s="31">
        <v>71</v>
      </c>
      <c r="B77" s="32" t="s">
        <v>97</v>
      </c>
      <c r="C77" s="33">
        <f>VLOOKUP(D77,'[1]Tabelen Masters'!I$4:J117,2,FALSE)</f>
        <v>0.317</v>
      </c>
      <c r="D77" s="41">
        <v>9</v>
      </c>
      <c r="E77" s="33">
        <f t="shared" si="13"/>
        <v>0.3</v>
      </c>
      <c r="F77" s="35"/>
      <c r="G77" s="35" t="str">
        <f t="shared" si="18"/>
        <v xml:space="preserve">  </v>
      </c>
      <c r="H77" s="35"/>
      <c r="I77" s="35"/>
      <c r="J77" s="35"/>
      <c r="K77" s="35" t="str">
        <f t="shared" si="19"/>
        <v xml:space="preserve">  </v>
      </c>
      <c r="L77" s="35"/>
      <c r="M77" s="35"/>
      <c r="N77" s="35"/>
      <c r="O77" s="35" t="str">
        <f t="shared" si="14"/>
        <v xml:space="preserve">  </v>
      </c>
      <c r="P77" s="35"/>
      <c r="Q77" s="35"/>
      <c r="R77" s="35">
        <v>83</v>
      </c>
      <c r="S77" s="35">
        <f t="shared" si="15"/>
        <v>10</v>
      </c>
      <c r="T77" s="38"/>
      <c r="U77" s="38"/>
      <c r="V77" s="38"/>
      <c r="W77" s="35" t="str">
        <f t="shared" si="16"/>
        <v xml:space="preserve">  </v>
      </c>
      <c r="X77" s="38"/>
      <c r="Y77" s="38"/>
      <c r="Z77" s="39">
        <f t="shared" si="17"/>
        <v>93</v>
      </c>
    </row>
    <row r="78" spans="1:26" x14ac:dyDescent="0.25">
      <c r="A78" s="31">
        <v>72</v>
      </c>
      <c r="B78" s="58" t="s">
        <v>98</v>
      </c>
      <c r="C78" s="33">
        <f>VLOOKUP(D78,'[1]Tabelen Masters'!I$4:J57,2,FALSE)</f>
        <v>0.27500000000000002</v>
      </c>
      <c r="D78" s="41">
        <v>8</v>
      </c>
      <c r="E78" s="33">
        <f t="shared" si="13"/>
        <v>0.26666666666666666</v>
      </c>
      <c r="F78" s="35"/>
      <c r="G78" s="35" t="str">
        <f t="shared" si="18"/>
        <v xml:space="preserve">  </v>
      </c>
      <c r="H78" s="35"/>
      <c r="I78" s="35"/>
      <c r="J78" s="35">
        <v>83</v>
      </c>
      <c r="K78" s="35">
        <f t="shared" si="19"/>
        <v>10</v>
      </c>
      <c r="L78" s="35"/>
      <c r="M78" s="35"/>
      <c r="N78" s="35"/>
      <c r="O78" s="35" t="str">
        <f t="shared" si="14"/>
        <v xml:space="preserve">  </v>
      </c>
      <c r="P78" s="38"/>
      <c r="Q78" s="38"/>
      <c r="R78" s="38"/>
      <c r="S78" s="35" t="str">
        <f t="shared" si="15"/>
        <v xml:space="preserve">  </v>
      </c>
      <c r="T78" s="38"/>
      <c r="U78" s="38"/>
      <c r="V78" s="38"/>
      <c r="W78" s="35" t="str">
        <f t="shared" si="16"/>
        <v xml:space="preserve">  </v>
      </c>
      <c r="X78" s="38"/>
      <c r="Y78" s="38"/>
      <c r="Z78" s="39">
        <f t="shared" si="17"/>
        <v>93</v>
      </c>
    </row>
    <row r="79" spans="1:26" x14ac:dyDescent="0.25">
      <c r="A79" s="31">
        <v>73</v>
      </c>
      <c r="B79" s="50" t="s">
        <v>99</v>
      </c>
      <c r="C79" s="33">
        <f>VLOOKUP(D79,'[1]Tabelen Masters'!I$4:J234,2,FALSE)</f>
        <v>0.27500000000000002</v>
      </c>
      <c r="D79" s="41">
        <v>8</v>
      </c>
      <c r="E79" s="33">
        <f t="shared" si="13"/>
        <v>0.26666666666666666</v>
      </c>
      <c r="F79" s="35"/>
      <c r="G79" s="35"/>
      <c r="H79" s="35"/>
      <c r="I79" s="35"/>
      <c r="J79" s="35"/>
      <c r="K79" s="35"/>
      <c r="L79" s="35"/>
      <c r="M79" s="35"/>
      <c r="N79" s="35">
        <v>81</v>
      </c>
      <c r="O79" s="35">
        <f t="shared" si="14"/>
        <v>10</v>
      </c>
      <c r="P79" s="35"/>
      <c r="Q79" s="35"/>
      <c r="R79" s="35"/>
      <c r="S79" s="35" t="str">
        <f t="shared" si="15"/>
        <v xml:space="preserve">  </v>
      </c>
      <c r="T79" s="38"/>
      <c r="U79" s="38"/>
      <c r="V79" s="38"/>
      <c r="W79" s="35" t="str">
        <f t="shared" si="16"/>
        <v xml:space="preserve">  </v>
      </c>
      <c r="X79" s="35"/>
      <c r="Y79" s="35"/>
      <c r="Z79" s="39">
        <f t="shared" si="17"/>
        <v>91</v>
      </c>
    </row>
    <row r="80" spans="1:26" x14ac:dyDescent="0.25">
      <c r="A80" s="31">
        <v>74</v>
      </c>
      <c r="B80" s="32" t="s">
        <v>100</v>
      </c>
      <c r="C80" s="33">
        <f>VLOOKUP(D80,'[1]Tabelen Masters'!I$4:J214,2,FALSE)</f>
        <v>0.27500000000000002</v>
      </c>
      <c r="D80" s="41">
        <v>8</v>
      </c>
      <c r="E80" s="33">
        <f t="shared" si="13"/>
        <v>0.26666666666666666</v>
      </c>
      <c r="F80" s="35">
        <f>_xlfn.XLOOKUP(B80,[2]Blad1!$C:$C,[2]Blad1!$Q:$Q)</f>
        <v>75</v>
      </c>
      <c r="G80" s="35">
        <f>IF(F80&lt;=1,"  ",10)</f>
        <v>10</v>
      </c>
      <c r="H80" s="35"/>
      <c r="I80" s="36">
        <v>8</v>
      </c>
      <c r="J80" s="35"/>
      <c r="K80" s="35" t="str">
        <f>IF(J80&lt;=1,"  ",10)</f>
        <v xml:space="preserve">  </v>
      </c>
      <c r="L80" s="35"/>
      <c r="M80" s="35"/>
      <c r="N80" s="35"/>
      <c r="O80" s="35" t="str">
        <f t="shared" si="14"/>
        <v xml:space="preserve">  </v>
      </c>
      <c r="P80" s="38"/>
      <c r="Q80" s="38"/>
      <c r="R80" s="38"/>
      <c r="S80" s="35" t="str">
        <f t="shared" si="15"/>
        <v xml:space="preserve">  </v>
      </c>
      <c r="T80" s="38"/>
      <c r="U80" s="38"/>
      <c r="V80" s="38"/>
      <c r="W80" s="35" t="str">
        <f t="shared" si="16"/>
        <v xml:space="preserve">  </v>
      </c>
      <c r="X80" s="38"/>
      <c r="Y80" s="38"/>
      <c r="Z80" s="39">
        <f t="shared" si="17"/>
        <v>85</v>
      </c>
    </row>
    <row r="81" spans="1:26" x14ac:dyDescent="0.25">
      <c r="A81" s="31">
        <v>75</v>
      </c>
      <c r="B81" s="59" t="s">
        <v>101</v>
      </c>
      <c r="C81" s="33">
        <f>VLOOKUP(D81,'[1]Tabelen Masters'!I$4:J237,2,FALSE)</f>
        <v>0.317</v>
      </c>
      <c r="D81" s="41">
        <v>9</v>
      </c>
      <c r="E81" s="33">
        <f t="shared" si="13"/>
        <v>0.3</v>
      </c>
      <c r="F81" s="35"/>
      <c r="G81" s="35"/>
      <c r="H81" s="35"/>
      <c r="I81" s="35"/>
      <c r="J81" s="35"/>
      <c r="K81" s="35"/>
      <c r="L81" s="35"/>
      <c r="M81" s="35"/>
      <c r="N81" s="35"/>
      <c r="O81" s="35" t="str">
        <f t="shared" si="14"/>
        <v xml:space="preserve">  </v>
      </c>
      <c r="P81" s="35"/>
      <c r="Q81" s="35"/>
      <c r="R81" s="35">
        <v>72</v>
      </c>
      <c r="S81" s="35">
        <f t="shared" si="15"/>
        <v>10</v>
      </c>
      <c r="T81" s="38"/>
      <c r="U81" s="36">
        <v>8</v>
      </c>
      <c r="V81" s="38"/>
      <c r="W81" s="35" t="str">
        <f t="shared" si="16"/>
        <v xml:space="preserve">  </v>
      </c>
      <c r="X81" s="35"/>
      <c r="Y81" s="35"/>
      <c r="Z81" s="39">
        <f t="shared" si="17"/>
        <v>82</v>
      </c>
    </row>
    <row r="82" spans="1:26" x14ac:dyDescent="0.25">
      <c r="A82" s="31">
        <v>76</v>
      </c>
      <c r="B82" s="32" t="s">
        <v>102</v>
      </c>
      <c r="C82" s="33">
        <f>VLOOKUP(D82,'[1]Tabelen Masters'!I$4:J39,2,FALSE)</f>
        <v>0.41699999999999998</v>
      </c>
      <c r="D82" s="41">
        <v>12</v>
      </c>
      <c r="E82" s="33">
        <f t="shared" si="13"/>
        <v>0.4</v>
      </c>
      <c r="F82" s="35"/>
      <c r="G82" s="35" t="str">
        <f>IF(F82&lt;=1,"  ",10)</f>
        <v xml:space="preserve">  </v>
      </c>
      <c r="H82" s="35"/>
      <c r="I82" s="35"/>
      <c r="J82" s="35"/>
      <c r="K82" s="35" t="str">
        <f>IF(J82&lt;=1,"  ",10)</f>
        <v xml:space="preserve">  </v>
      </c>
      <c r="L82" s="35"/>
      <c r="M82" s="35"/>
      <c r="N82" s="35"/>
      <c r="O82" s="35" t="str">
        <f t="shared" si="14"/>
        <v xml:space="preserve">  </v>
      </c>
      <c r="P82" s="38"/>
      <c r="Q82" s="38"/>
      <c r="R82" s="38">
        <v>66</v>
      </c>
      <c r="S82" s="35">
        <f t="shared" si="15"/>
        <v>10</v>
      </c>
      <c r="T82" s="38"/>
      <c r="U82" s="36">
        <v>11</v>
      </c>
      <c r="V82" s="38"/>
      <c r="W82" s="35" t="str">
        <f t="shared" si="16"/>
        <v xml:space="preserve">  </v>
      </c>
      <c r="X82" s="38"/>
      <c r="Y82" s="38"/>
      <c r="Z82" s="39">
        <f t="shared" si="17"/>
        <v>76</v>
      </c>
    </row>
    <row r="83" spans="1:26" x14ac:dyDescent="0.25">
      <c r="A83" s="31">
        <v>77</v>
      </c>
      <c r="B83" s="32" t="s">
        <v>103</v>
      </c>
      <c r="C83" s="33">
        <f>VLOOKUP(D83,'[1]Tabelen Masters'!I$4:J236,2,FALSE)</f>
        <v>0.317</v>
      </c>
      <c r="D83" s="41">
        <v>9</v>
      </c>
      <c r="E83" s="33">
        <f t="shared" si="13"/>
        <v>0.3</v>
      </c>
      <c r="F83" s="35"/>
      <c r="G83" s="35"/>
      <c r="H83" s="35"/>
      <c r="I83" s="35"/>
      <c r="J83" s="35"/>
      <c r="K83" s="35"/>
      <c r="L83" s="35"/>
      <c r="M83" s="35"/>
      <c r="N83" s="35"/>
      <c r="O83" s="35" t="str">
        <f t="shared" si="14"/>
        <v xml:space="preserve">  </v>
      </c>
      <c r="P83" s="35"/>
      <c r="Q83" s="35"/>
      <c r="R83" s="35">
        <v>66</v>
      </c>
      <c r="S83" s="35">
        <f t="shared" si="15"/>
        <v>10</v>
      </c>
      <c r="T83" s="38"/>
      <c r="U83" s="36">
        <v>8</v>
      </c>
      <c r="V83" s="38"/>
      <c r="W83" s="35" t="str">
        <f t="shared" si="16"/>
        <v xml:space="preserve">  </v>
      </c>
      <c r="X83" s="35"/>
      <c r="Y83" s="35"/>
      <c r="Z83" s="39">
        <f t="shared" si="17"/>
        <v>76</v>
      </c>
    </row>
    <row r="84" spans="1:26" x14ac:dyDescent="0.25">
      <c r="A84" s="31">
        <v>78</v>
      </c>
      <c r="B84" s="40" t="s">
        <v>104</v>
      </c>
      <c r="C84" s="33">
        <f>VLOOKUP(D84,'[1]Tabelen Masters'!I$4:J195,2,FALSE)</f>
        <v>0.35</v>
      </c>
      <c r="D84" s="41">
        <v>10</v>
      </c>
      <c r="E84" s="33">
        <f t="shared" si="13"/>
        <v>0.33333333333333331</v>
      </c>
      <c r="F84" s="35"/>
      <c r="G84" s="35" t="str">
        <f t="shared" ref="G84:G91" si="20">IF(F84&lt;=1,"  ",10)</f>
        <v xml:space="preserve">  </v>
      </c>
      <c r="H84" s="35"/>
      <c r="I84" s="35"/>
      <c r="J84" s="35">
        <v>66</v>
      </c>
      <c r="K84" s="35">
        <f t="shared" ref="K84:K91" si="21">IF(J84&lt;=1,"  ",10)</f>
        <v>10</v>
      </c>
      <c r="L84" s="35"/>
      <c r="M84" s="36">
        <v>9</v>
      </c>
      <c r="N84" s="35"/>
      <c r="O84" s="35" t="str">
        <f t="shared" si="14"/>
        <v xml:space="preserve">  </v>
      </c>
      <c r="P84" s="35"/>
      <c r="Q84" s="35"/>
      <c r="R84" s="35"/>
      <c r="S84" s="35" t="str">
        <f t="shared" si="15"/>
        <v xml:space="preserve">  </v>
      </c>
      <c r="T84" s="38"/>
      <c r="U84" s="38"/>
      <c r="V84" s="38"/>
      <c r="W84" s="35" t="str">
        <f t="shared" si="16"/>
        <v xml:space="preserve">  </v>
      </c>
      <c r="X84" s="38"/>
      <c r="Y84" s="38"/>
      <c r="Z84" s="39">
        <f t="shared" si="17"/>
        <v>76</v>
      </c>
    </row>
    <row r="85" spans="1:26" x14ac:dyDescent="0.25">
      <c r="A85" s="31">
        <v>79</v>
      </c>
      <c r="B85" s="40" t="s">
        <v>105</v>
      </c>
      <c r="C85" s="33">
        <f>VLOOKUP(D85,'[1]Tabelen Masters'!I$4:J263,2,FALSE)</f>
        <v>0.35</v>
      </c>
      <c r="D85" s="41">
        <v>10</v>
      </c>
      <c r="E85" s="33">
        <f t="shared" si="13"/>
        <v>0.33333333333333331</v>
      </c>
      <c r="F85" s="35">
        <f>_xlfn.XLOOKUP(B85,[2]Blad1!$C:$C,[2]Blad1!$Q:$Q)</f>
        <v>66</v>
      </c>
      <c r="G85" s="35">
        <f t="shared" si="20"/>
        <v>10</v>
      </c>
      <c r="H85" s="35"/>
      <c r="I85" s="36">
        <v>9</v>
      </c>
      <c r="J85" s="35"/>
      <c r="K85" s="35" t="str">
        <f t="shared" si="21"/>
        <v xml:space="preserve">  </v>
      </c>
      <c r="L85" s="35"/>
      <c r="M85" s="35"/>
      <c r="N85" s="35"/>
      <c r="O85" s="35" t="str">
        <f t="shared" si="14"/>
        <v xml:space="preserve">  </v>
      </c>
      <c r="P85" s="38"/>
      <c r="Q85" s="38"/>
      <c r="R85" s="38"/>
      <c r="S85" s="35" t="str">
        <f t="shared" si="15"/>
        <v xml:space="preserve">  </v>
      </c>
      <c r="T85" s="38"/>
      <c r="U85" s="38"/>
      <c r="V85" s="38"/>
      <c r="W85" s="35" t="str">
        <f t="shared" si="16"/>
        <v xml:space="preserve">  </v>
      </c>
      <c r="X85" s="38"/>
      <c r="Y85" s="38"/>
      <c r="Z85" s="39">
        <f t="shared" si="17"/>
        <v>76</v>
      </c>
    </row>
    <row r="86" spans="1:26" x14ac:dyDescent="0.25">
      <c r="A86" s="31">
        <v>80</v>
      </c>
      <c r="B86" s="42" t="s">
        <v>106</v>
      </c>
      <c r="C86" s="33">
        <f>VLOOKUP(D86,'[1]Tabelen Masters'!I$4:J248,2,FALSE)</f>
        <v>0.35</v>
      </c>
      <c r="D86" s="41">
        <v>10</v>
      </c>
      <c r="E86" s="33">
        <f t="shared" si="13"/>
        <v>0.33333333333333331</v>
      </c>
      <c r="F86" s="35"/>
      <c r="G86" s="35" t="str">
        <f t="shared" si="20"/>
        <v xml:space="preserve">  </v>
      </c>
      <c r="H86" s="35"/>
      <c r="I86" s="35"/>
      <c r="J86" s="35"/>
      <c r="K86" s="35" t="str">
        <f t="shared" si="21"/>
        <v xml:space="preserve">  </v>
      </c>
      <c r="L86" s="35"/>
      <c r="M86" s="35"/>
      <c r="N86" s="35">
        <v>65</v>
      </c>
      <c r="O86" s="35">
        <f t="shared" si="14"/>
        <v>10</v>
      </c>
      <c r="P86" s="38"/>
      <c r="Q86" s="36">
        <v>9</v>
      </c>
      <c r="R86" s="38"/>
      <c r="S86" s="35" t="str">
        <f t="shared" si="15"/>
        <v xml:space="preserve">  </v>
      </c>
      <c r="T86" s="38"/>
      <c r="U86" s="38"/>
      <c r="V86" s="38"/>
      <c r="W86" s="35" t="str">
        <f t="shared" si="16"/>
        <v xml:space="preserve">  </v>
      </c>
      <c r="X86" s="38"/>
      <c r="Y86" s="38"/>
      <c r="Z86" s="39">
        <f t="shared" si="17"/>
        <v>75</v>
      </c>
    </row>
    <row r="87" spans="1:26" x14ac:dyDescent="0.25">
      <c r="A87" s="31">
        <v>81</v>
      </c>
      <c r="B87" s="40" t="s">
        <v>107</v>
      </c>
      <c r="C87" s="33">
        <f>VLOOKUP(D87,'[1]Tabelen Masters'!I$4:J253,2,FALSE)</f>
        <v>0.27500000000000002</v>
      </c>
      <c r="D87" s="35">
        <v>8</v>
      </c>
      <c r="E87" s="33">
        <f t="shared" si="13"/>
        <v>0.26666666666666666</v>
      </c>
      <c r="F87" s="35">
        <f>_xlfn.XLOOKUP(B87,[2]Blad1!$C:$C,[2]Blad1!$Q:$Q)</f>
        <v>56</v>
      </c>
      <c r="G87" s="35">
        <f t="shared" si="20"/>
        <v>10</v>
      </c>
      <c r="H87" s="35"/>
      <c r="I87" s="36">
        <v>8</v>
      </c>
      <c r="J87" s="35"/>
      <c r="K87" s="35" t="str">
        <f t="shared" si="21"/>
        <v xml:space="preserve">  </v>
      </c>
      <c r="L87" s="35"/>
      <c r="M87" s="35"/>
      <c r="N87" s="35"/>
      <c r="O87" s="35" t="str">
        <f t="shared" si="14"/>
        <v xml:space="preserve">  </v>
      </c>
      <c r="P87" s="37"/>
      <c r="Q87" s="37"/>
      <c r="R87" s="38"/>
      <c r="S87" s="35" t="str">
        <f t="shared" si="15"/>
        <v xml:space="preserve">  </v>
      </c>
      <c r="T87" s="38"/>
      <c r="U87" s="38"/>
      <c r="V87" s="38"/>
      <c r="W87" s="35" t="str">
        <f t="shared" si="16"/>
        <v xml:space="preserve">  </v>
      </c>
      <c r="X87" s="38"/>
      <c r="Y87" s="38"/>
      <c r="Z87" s="39">
        <f t="shared" si="17"/>
        <v>66</v>
      </c>
    </row>
    <row r="88" spans="1:26" x14ac:dyDescent="0.25">
      <c r="A88" s="31">
        <v>82</v>
      </c>
      <c r="B88" s="32" t="s">
        <v>108</v>
      </c>
      <c r="C88" s="33">
        <f>VLOOKUP(D88,'[1]Tabelen Masters'!I$4:J230,2,FALSE)</f>
        <v>0.317</v>
      </c>
      <c r="D88" s="41">
        <v>9</v>
      </c>
      <c r="E88" s="33">
        <f t="shared" si="13"/>
        <v>0.3</v>
      </c>
      <c r="F88" s="35"/>
      <c r="G88" s="35" t="str">
        <f t="shared" si="20"/>
        <v xml:space="preserve">  </v>
      </c>
      <c r="H88" s="35"/>
      <c r="I88" s="35"/>
      <c r="J88" s="35">
        <v>55</v>
      </c>
      <c r="K88" s="35">
        <f t="shared" si="21"/>
        <v>10</v>
      </c>
      <c r="L88" s="35"/>
      <c r="M88" s="36">
        <v>8</v>
      </c>
      <c r="N88" s="35"/>
      <c r="O88" s="35" t="str">
        <f t="shared" si="14"/>
        <v xml:space="preserve">  </v>
      </c>
      <c r="P88" s="35"/>
      <c r="Q88" s="35"/>
      <c r="R88" s="35"/>
      <c r="S88" s="35" t="str">
        <f t="shared" si="15"/>
        <v xml:space="preserve">  </v>
      </c>
      <c r="T88" s="38"/>
      <c r="U88" s="38"/>
      <c r="V88" s="38"/>
      <c r="W88" s="35" t="str">
        <f t="shared" si="16"/>
        <v xml:space="preserve">  </v>
      </c>
      <c r="X88" s="38"/>
      <c r="Y88" s="38"/>
      <c r="Z88" s="39">
        <f t="shared" si="17"/>
        <v>65</v>
      </c>
    </row>
    <row r="89" spans="1:26" x14ac:dyDescent="0.25">
      <c r="A89" s="31">
        <v>83</v>
      </c>
      <c r="B89" s="32" t="s">
        <v>109</v>
      </c>
      <c r="C89" s="33">
        <f>VLOOKUP(D89,'[1]Tabelen Masters'!I$4:J102,2,FALSE)</f>
        <v>0.317</v>
      </c>
      <c r="D89" s="41">
        <v>9</v>
      </c>
      <c r="E89" s="33">
        <f t="shared" si="13"/>
        <v>0.3</v>
      </c>
      <c r="F89" s="35">
        <f>_xlfn.XLOOKUP(B89,[2]Blad1!$C:$C,[2]Blad1!$Q:$Q)</f>
        <v>55</v>
      </c>
      <c r="G89" s="35">
        <f t="shared" si="20"/>
        <v>10</v>
      </c>
      <c r="H89" s="35"/>
      <c r="I89" s="36">
        <v>8</v>
      </c>
      <c r="J89" s="35"/>
      <c r="K89" s="35" t="str">
        <f t="shared" si="21"/>
        <v xml:space="preserve">  </v>
      </c>
      <c r="L89" s="35"/>
      <c r="M89" s="35"/>
      <c r="N89" s="35"/>
      <c r="O89" s="35" t="str">
        <f t="shared" si="14"/>
        <v xml:space="preserve">  </v>
      </c>
      <c r="P89" s="35"/>
      <c r="Q89" s="35"/>
      <c r="R89" s="35"/>
      <c r="S89" s="35" t="str">
        <f t="shared" si="15"/>
        <v xml:space="preserve">  </v>
      </c>
      <c r="T89" s="38"/>
      <c r="U89" s="38"/>
      <c r="V89" s="38"/>
      <c r="W89" s="35" t="str">
        <f t="shared" si="16"/>
        <v xml:space="preserve">  </v>
      </c>
      <c r="X89" s="38"/>
      <c r="Y89" s="38"/>
      <c r="Z89" s="39">
        <f t="shared" si="17"/>
        <v>65</v>
      </c>
    </row>
    <row r="90" spans="1:26" x14ac:dyDescent="0.25">
      <c r="A90" s="31">
        <v>84</v>
      </c>
      <c r="B90" s="55" t="s">
        <v>110</v>
      </c>
      <c r="C90" s="33">
        <f>VLOOKUP(D90,'[1]Tabelen Masters'!I$4:J269,2,FALSE)</f>
        <v>0.317</v>
      </c>
      <c r="D90" s="41">
        <v>9</v>
      </c>
      <c r="E90" s="33">
        <f t="shared" si="13"/>
        <v>0.3</v>
      </c>
      <c r="F90" s="35"/>
      <c r="G90" s="35" t="str">
        <f t="shared" si="20"/>
        <v xml:space="preserve">  </v>
      </c>
      <c r="H90" s="35"/>
      <c r="I90" s="35"/>
      <c r="J90" s="35"/>
      <c r="K90" s="35" t="str">
        <f t="shared" si="21"/>
        <v xml:space="preserve">  </v>
      </c>
      <c r="L90" s="35"/>
      <c r="M90" s="34"/>
      <c r="N90" s="35">
        <v>55</v>
      </c>
      <c r="O90" s="35">
        <f t="shared" si="14"/>
        <v>10</v>
      </c>
      <c r="P90" s="38"/>
      <c r="Q90" s="36">
        <v>8</v>
      </c>
      <c r="R90" s="38"/>
      <c r="S90" s="35" t="str">
        <f t="shared" si="15"/>
        <v xml:space="preserve">  </v>
      </c>
      <c r="T90" s="38"/>
      <c r="U90" s="38"/>
      <c r="V90" s="38"/>
      <c r="W90" s="35"/>
      <c r="X90" s="38"/>
      <c r="Y90" s="38"/>
      <c r="Z90" s="39">
        <f t="shared" si="17"/>
        <v>65</v>
      </c>
    </row>
    <row r="91" spans="1:26" x14ac:dyDescent="0.25">
      <c r="A91" s="31">
        <v>85</v>
      </c>
      <c r="B91" s="54" t="s">
        <v>111</v>
      </c>
      <c r="C91" s="33">
        <f>VLOOKUP(D91,'[1]Tabelen Masters'!I$4:J285,2,FALSE)</f>
        <v>0.27500000000000002</v>
      </c>
      <c r="D91" s="41">
        <v>8</v>
      </c>
      <c r="E91" s="33">
        <f t="shared" si="13"/>
        <v>0.26666666666666666</v>
      </c>
      <c r="F91" s="35"/>
      <c r="G91" s="35" t="str">
        <f t="shared" si="20"/>
        <v xml:space="preserve">  </v>
      </c>
      <c r="H91" s="35"/>
      <c r="I91" s="35"/>
      <c r="J91" s="35"/>
      <c r="K91" s="35" t="str">
        <f t="shared" si="21"/>
        <v xml:space="preserve">  </v>
      </c>
      <c r="L91" s="35"/>
      <c r="M91" s="35"/>
      <c r="N91" s="35">
        <v>50</v>
      </c>
      <c r="O91" s="35">
        <f t="shared" si="14"/>
        <v>10</v>
      </c>
      <c r="P91" s="38"/>
      <c r="Q91" s="38"/>
      <c r="R91" s="38"/>
      <c r="S91" s="35" t="str">
        <f t="shared" si="15"/>
        <v xml:space="preserve">  </v>
      </c>
      <c r="T91" s="38"/>
      <c r="U91" s="38"/>
      <c r="V91" s="38"/>
      <c r="W91" s="35" t="str">
        <f t="shared" ref="W91:W95" si="22">IF(V91&lt;=1,"  ",10)</f>
        <v xml:space="preserve">  </v>
      </c>
      <c r="X91" s="38"/>
      <c r="Y91" s="38"/>
      <c r="Z91" s="39">
        <f t="shared" si="17"/>
        <v>60</v>
      </c>
    </row>
    <row r="92" spans="1:26" x14ac:dyDescent="0.25">
      <c r="A92" s="31">
        <v>86</v>
      </c>
      <c r="B92" s="32" t="s">
        <v>112</v>
      </c>
      <c r="C92" s="33">
        <f>VLOOKUP(D92,'[1]Tabelen Masters'!I$4:J291,2,FALSE)</f>
        <v>0.317</v>
      </c>
      <c r="D92" s="41">
        <v>9</v>
      </c>
      <c r="E92" s="33">
        <f t="shared" si="13"/>
        <v>0.3</v>
      </c>
      <c r="F92" s="35"/>
      <c r="G92" s="35"/>
      <c r="H92" s="35"/>
      <c r="I92" s="35"/>
      <c r="J92" s="35"/>
      <c r="K92" s="35"/>
      <c r="L92" s="35"/>
      <c r="M92" s="35"/>
      <c r="N92" s="35">
        <v>50</v>
      </c>
      <c r="O92" s="35">
        <f t="shared" si="14"/>
        <v>10</v>
      </c>
      <c r="P92" s="38"/>
      <c r="Q92" s="36">
        <v>8</v>
      </c>
      <c r="R92" s="38"/>
      <c r="S92" s="35" t="str">
        <f t="shared" si="15"/>
        <v xml:space="preserve">  </v>
      </c>
      <c r="T92" s="38"/>
      <c r="U92" s="38"/>
      <c r="V92" s="38"/>
      <c r="W92" s="35" t="str">
        <f t="shared" si="22"/>
        <v xml:space="preserve">  </v>
      </c>
      <c r="X92" s="38"/>
      <c r="Y92" s="38"/>
      <c r="Z92" s="39">
        <f t="shared" si="17"/>
        <v>60</v>
      </c>
    </row>
    <row r="93" spans="1:26" x14ac:dyDescent="0.25">
      <c r="A93" s="31">
        <v>87</v>
      </c>
      <c r="B93" s="32" t="s">
        <v>113</v>
      </c>
      <c r="C93" s="33">
        <f>VLOOKUP(D93,'[1]Tabelen Masters'!I$4:J104,2,FALSE)</f>
        <v>0.27500000000000002</v>
      </c>
      <c r="D93" s="41">
        <v>8</v>
      </c>
      <c r="E93" s="33">
        <f t="shared" si="13"/>
        <v>0.26666666666666666</v>
      </c>
      <c r="F93" s="35">
        <f>_xlfn.XLOOKUP(B93,[2]Blad1!$C:$C,[2]Blad1!$Q:$Q)</f>
        <v>37</v>
      </c>
      <c r="G93" s="35">
        <f>IF(F93&lt;=1,"  ",10)</f>
        <v>10</v>
      </c>
      <c r="H93" s="35"/>
      <c r="I93" s="36">
        <v>8</v>
      </c>
      <c r="J93" s="35"/>
      <c r="K93" s="35" t="str">
        <f t="shared" ref="K93:K95" si="23">IF(J93&lt;=1,"  ",10)</f>
        <v xml:space="preserve">  </v>
      </c>
      <c r="L93" s="35"/>
      <c r="M93" s="35"/>
      <c r="N93" s="35"/>
      <c r="O93" s="35" t="str">
        <f t="shared" si="14"/>
        <v xml:space="preserve">  </v>
      </c>
      <c r="P93" s="38"/>
      <c r="Q93" s="38"/>
      <c r="R93" s="38"/>
      <c r="S93" s="35" t="str">
        <f t="shared" si="15"/>
        <v xml:space="preserve">  </v>
      </c>
      <c r="T93" s="38"/>
      <c r="U93" s="38"/>
      <c r="V93" s="38"/>
      <c r="W93" s="35" t="str">
        <f t="shared" si="22"/>
        <v xml:space="preserve">  </v>
      </c>
      <c r="X93" s="38"/>
      <c r="Y93" s="38"/>
      <c r="Z93" s="39">
        <f t="shared" si="17"/>
        <v>47</v>
      </c>
    </row>
    <row r="94" spans="1:26" x14ac:dyDescent="0.25">
      <c r="A94" s="31">
        <v>88</v>
      </c>
      <c r="B94" s="32" t="s">
        <v>114</v>
      </c>
      <c r="C94" s="33">
        <f>VLOOKUP(D94,'[1]Tabelen Masters'!I$4:J208,2,FALSE)</f>
        <v>0.317</v>
      </c>
      <c r="D94" s="41">
        <v>9</v>
      </c>
      <c r="E94" s="33">
        <f t="shared" si="13"/>
        <v>0.3</v>
      </c>
      <c r="F94" s="35"/>
      <c r="G94" s="35"/>
      <c r="H94" s="35"/>
      <c r="I94" s="35"/>
      <c r="J94" s="35">
        <v>33</v>
      </c>
      <c r="K94" s="35">
        <f t="shared" si="23"/>
        <v>10</v>
      </c>
      <c r="L94" s="35"/>
      <c r="M94" s="36">
        <v>8</v>
      </c>
      <c r="N94" s="35"/>
      <c r="O94" s="35" t="str">
        <f t="shared" si="14"/>
        <v xml:space="preserve">  </v>
      </c>
      <c r="P94" s="38"/>
      <c r="Q94" s="38"/>
      <c r="R94" s="38"/>
      <c r="S94" s="35" t="str">
        <f t="shared" si="15"/>
        <v xml:space="preserve">  </v>
      </c>
      <c r="T94" s="38"/>
      <c r="U94" s="38"/>
      <c r="V94" s="38"/>
      <c r="W94" s="35" t="str">
        <f t="shared" si="22"/>
        <v xml:space="preserve">  </v>
      </c>
      <c r="X94" s="38"/>
      <c r="Y94" s="38"/>
      <c r="Z94" s="39">
        <f t="shared" si="17"/>
        <v>43</v>
      </c>
    </row>
    <row r="95" spans="1:26" x14ac:dyDescent="0.25">
      <c r="A95" s="31">
        <v>89</v>
      </c>
      <c r="B95" s="32" t="s">
        <v>115</v>
      </c>
      <c r="C95" s="33">
        <f>VLOOKUP(D95,'[1]Tabelen Masters'!I$4:J258,2,FALSE)</f>
        <v>0.41699999999999998</v>
      </c>
      <c r="D95" s="41">
        <v>12</v>
      </c>
      <c r="E95" s="33">
        <f t="shared" si="13"/>
        <v>0.4</v>
      </c>
      <c r="F95" s="35"/>
      <c r="G95" s="35" t="str">
        <f t="shared" ref="G95" si="24">IF(F95&lt;=1,"  ",10)</f>
        <v xml:space="preserve">  </v>
      </c>
      <c r="H95" s="35"/>
      <c r="I95" s="35"/>
      <c r="J95" s="35"/>
      <c r="K95" s="35" t="str">
        <f t="shared" si="23"/>
        <v xml:space="preserve">  </v>
      </c>
      <c r="L95" s="35"/>
      <c r="M95" s="35"/>
      <c r="N95" s="35">
        <v>33</v>
      </c>
      <c r="O95" s="35">
        <f t="shared" si="14"/>
        <v>10</v>
      </c>
      <c r="P95" s="35"/>
      <c r="Q95" s="36">
        <v>9</v>
      </c>
      <c r="R95" s="35"/>
      <c r="S95" s="35" t="str">
        <f t="shared" si="15"/>
        <v xml:space="preserve">  </v>
      </c>
      <c r="T95" s="38"/>
      <c r="U95" s="38"/>
      <c r="V95" s="38"/>
      <c r="W95" s="35" t="str">
        <f t="shared" si="22"/>
        <v xml:space="preserve">  </v>
      </c>
      <c r="X95" s="38"/>
      <c r="Y95" s="38"/>
      <c r="Z95" s="39">
        <f t="shared" si="17"/>
        <v>43</v>
      </c>
    </row>
  </sheetData>
  <mergeCells count="30">
    <mergeCell ref="W2:W6"/>
    <mergeCell ref="X2:X6"/>
    <mergeCell ref="Y2:Y6"/>
    <mergeCell ref="Z2:Z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  <mergeCell ref="M2:M6"/>
    <mergeCell ref="N2:N6"/>
    <mergeCell ref="O2:O6"/>
    <mergeCell ref="P2:P6"/>
    <mergeCell ref="A1:Z1"/>
    <mergeCell ref="A2:B2"/>
    <mergeCell ref="C2:C6"/>
    <mergeCell ref="D2:D6"/>
    <mergeCell ref="E2:E6"/>
    <mergeCell ref="F2:F6"/>
    <mergeCell ref="G2:G6"/>
    <mergeCell ref="H2:H6"/>
    <mergeCell ref="I2:I6"/>
    <mergeCell ref="J2:J6"/>
  </mergeCells>
  <conditionalFormatting sqref="J7:J95 N7:N95 R7:R95 F7:F95">
    <cfRule type="cellIs" dxfId="2" priority="2" operator="between">
      <formula>1</formula>
      <formula>79</formula>
    </cfRule>
    <cfRule type="cellIs" dxfId="1" priority="3" operator="greaterThan">
      <formula>119</formula>
    </cfRule>
  </conditionalFormatting>
  <conditionalFormatting sqref="B2:B18 B20:B95">
    <cfRule type="duplicateValues" dxfId="0" priority="1"/>
  </conditionalFormatting>
  <pageMargins left="0.7" right="0.7" top="0.75" bottom="0.75" header="0.3" footer="0.3"/>
  <pageSetup paperSize="9" scale="4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2025-10-15T11:50:54Z</dcterms:created>
  <dcterms:modified xsi:type="dcterms:W3CDTF">2025-10-15T11:51:57Z</dcterms:modified>
</cp:coreProperties>
</file>