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Driebanden Winschoten/"/>
    </mc:Choice>
  </mc:AlternateContent>
  <xr:revisionPtr revIDLastSave="0" documentId="8_{D65762E1-6E23-4D54-94C8-3947C02BDFA1}" xr6:coauthVersionLast="47" xr6:coauthVersionMax="47" xr10:uidLastSave="{00000000-0000-0000-0000-000000000000}"/>
  <bookViews>
    <workbookView xWindow="-120" yWindow="-120" windowWidth="25440" windowHeight="15390" xr2:uid="{C5AA6244-04B5-4F6B-BA05-BA8DFFAABC66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<sst xmlns="http://schemas.openxmlformats.org/spreadsheetml/2006/main" count="90" uniqueCount="49">
  <si>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</si>
  <si>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</si>
  <si>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</si>
  <si>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</si>
  <si>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</si>
  <si>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</si>
  <si>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</si>
  <si>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</si>
  <si>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</si>
  <si>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</si>
  <si>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</si>
  <si>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</si>
  <si>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</si>
  <si>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</si>
  <si>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</si>
  <si>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</si>
  <si>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 xml:space="preserve">Ron Eissen   </t>
  </si>
  <si>
    <t>B</t>
  </si>
  <si>
    <t xml:space="preserve">Jan Poot   </t>
  </si>
  <si>
    <t xml:space="preserve"> </t>
  </si>
  <si>
    <t>Fred Maas</t>
  </si>
  <si>
    <t xml:space="preserve">Joop Beugels   </t>
  </si>
  <si>
    <t xml:space="preserve">Jans Kinds   </t>
  </si>
  <si>
    <t>Peter Keizer</t>
  </si>
  <si>
    <t>Mehmet Apaydin</t>
  </si>
  <si>
    <t xml:space="preserve">Jan Hadderingh  </t>
  </si>
  <si>
    <t xml:space="preserve">Jan Post   </t>
  </si>
  <si>
    <t xml:space="preserve">Hindrik Schuur   </t>
  </si>
  <si>
    <t>Jan Eefdee</t>
  </si>
  <si>
    <t>,</t>
  </si>
  <si>
    <t>Eppo Loer</t>
  </si>
  <si>
    <t>Albert Koehoorn</t>
  </si>
  <si>
    <t>Siep Ziesling</t>
  </si>
  <si>
    <t>Ad Holleman</t>
  </si>
  <si>
    <t>Elzo Lubbers</t>
  </si>
  <si>
    <t>Jan Tepper</t>
  </si>
  <si>
    <t>Dennis Lengton</t>
  </si>
  <si>
    <t xml:space="preserve">Bernard Bos   </t>
  </si>
  <si>
    <t>Eefke Robs</t>
  </si>
  <si>
    <t>Cees Doornbos</t>
  </si>
  <si>
    <t>Eltjo Bos</t>
  </si>
  <si>
    <t>Piet Bouwman</t>
  </si>
  <si>
    <t>Wijnold Broekema</t>
  </si>
  <si>
    <t>Roelie Dorenbos</t>
  </si>
  <si>
    <t>Ella Hilbolling</t>
  </si>
  <si>
    <t>Maarten Grooters</t>
  </si>
  <si>
    <t>Jan Boltjes</t>
  </si>
  <si>
    <t>Ilhan Apaydin</t>
  </si>
  <si>
    <t xml:space="preserve">Reint Loer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</si>
</sst>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General"/>
    <numFmt numFmtId="165" formatCode="0.000"/>
    <numFmt numFmtId="166" formatCode="d/mm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9CC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4" fontId="9" fillId="0" borderId="0" applyBorder="0" applyProtection="0"/>
    <xf numFmtId="0" fontId="10" fillId="0" borderId="0" applyNumberFormat="0" applyBorder="0" applyProtection="0"/>
  </cellStyleXfs>
  <cellXfs count="48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2" fillId="2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right" textRotation="90"/>
    </xf>
    <xf numFmtId="0" fontId="2" fillId="0" borderId="2" xfId="0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 applyProtection="1">
      <alignment horizontal="center"/>
      <protection locked="0"/>
    </xf>
    <xf numFmtId="16" fontId="7" fillId="0" borderId="1" xfId="0" applyNumberFormat="1" applyFont="1" applyBorder="1" applyAlignment="1" applyProtection="1">
      <alignment horizontal="center"/>
      <protection locked="0"/>
    </xf>
    <xf numFmtId="0" fontId="8" fillId="0" borderId="3" xfId="0" applyFont="1" applyBorder="1" applyProtection="1">
      <protection locked="0"/>
    </xf>
    <xf numFmtId="164" fontId="0" fillId="0" borderId="1" xfId="1" applyFont="1" applyBorder="1" applyAlignment="1" applyProtection="1">
      <alignment horizontal="center"/>
    </xf>
    <xf numFmtId="165" fontId="8" fillId="0" borderId="3" xfId="2" applyNumberFormat="1" applyFont="1" applyBorder="1" applyAlignment="1" applyProtection="1">
      <alignment horizontal="center"/>
    </xf>
    <xf numFmtId="1" fontId="8" fillId="3" borderId="3" xfId="0" applyNumberFormat="1" applyFont="1" applyFill="1" applyBorder="1" applyAlignment="1" applyProtection="1">
      <alignment horizontal="center"/>
      <protection locked="0"/>
    </xf>
    <xf numFmtId="165" fontId="6" fillId="0" borderId="1" xfId="2" applyNumberFormat="1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165" fontId="6" fillId="0" borderId="1" xfId="0" applyNumberFormat="1" applyFont="1" applyBorder="1" applyAlignment="1">
      <alignment horizontal="right"/>
    </xf>
    <xf numFmtId="165" fontId="6" fillId="0" borderId="2" xfId="0" applyNumberFormat="1" applyFont="1" applyBorder="1"/>
    <xf numFmtId="1" fontId="6" fillId="0" borderId="3" xfId="0" applyNumberFormat="1" applyFont="1" applyBorder="1"/>
    <xf numFmtId="0" fontId="1" fillId="0" borderId="3" xfId="0" applyFont="1" applyBorder="1" applyProtection="1">
      <protection locked="0"/>
    </xf>
    <xf numFmtId="0" fontId="8" fillId="0" borderId="3" xfId="0" applyFont="1" applyBorder="1" applyAlignment="1" applyProtection="1">
      <alignment horizontal="left"/>
      <protection locked="0"/>
    </xf>
    <xf numFmtId="165" fontId="6" fillId="0" borderId="1" xfId="0" applyNumberFormat="1" applyFont="1" applyBorder="1"/>
    <xf numFmtId="0" fontId="8" fillId="4" borderId="3" xfId="0" applyFont="1" applyFill="1" applyBorder="1" applyAlignment="1" applyProtection="1">
      <alignment horizontal="left" vertical="center"/>
      <protection locked="0"/>
    </xf>
    <xf numFmtId="16" fontId="0" fillId="0" borderId="1" xfId="0" applyNumberFormat="1" applyBorder="1" applyProtection="1">
      <protection locked="0"/>
    </xf>
    <xf numFmtId="0" fontId="0" fillId="0" borderId="3" xfId="0" applyBorder="1" applyProtection="1">
      <protection locked="0"/>
    </xf>
    <xf numFmtId="0" fontId="0" fillId="3" borderId="3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8" fillId="4" borderId="3" xfId="0" applyFont="1" applyFill="1" applyBorder="1" applyProtection="1">
      <protection locked="0"/>
    </xf>
    <xf numFmtId="16" fontId="7" fillId="0" borderId="4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1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6" fontId="11" fillId="0" borderId="4" xfId="0" applyNumberFormat="1" applyFont="1" applyBorder="1" applyAlignment="1" applyProtection="1">
      <alignment horizontal="center"/>
      <protection locked="0"/>
    </xf>
    <xf numFmtId="164" fontId="12" fillId="0" borderId="4" xfId="1" applyFont="1" applyBorder="1" applyAlignment="1" applyProtection="1">
      <alignment horizontal="center" vertical="center"/>
      <protection locked="0"/>
    </xf>
    <xf numFmtId="164" fontId="12" fillId="0" borderId="3" xfId="1" applyFont="1" applyBorder="1" applyAlignment="1" applyProtection="1">
      <alignment horizontal="center" vertical="center"/>
      <protection locked="0"/>
    </xf>
    <xf numFmtId="16" fontId="0" fillId="0" borderId="4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6" fontId="7" fillId="0" borderId="4" xfId="0" applyNumberFormat="1" applyFont="1" applyBorder="1" applyAlignment="1" applyProtection="1">
      <alignment horizontal="center"/>
      <protection locked="0"/>
    </xf>
  </cellXfs>
  <cellStyles count="3">
    <cellStyle name="Excel Built-in Normal" xfId="1" xr:uid="{AE915306-2AF6-490C-A5DB-AD81506EDF6B}"/>
    <cellStyle name="Standaard" xfId="0" builtinId="0"/>
    <cellStyle name="Standaard 2" xfId="2" xr:uid="{A9E10382-A7F4-4AD1-93B9-C98B781B9D97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sters%20driebanden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ep A"/>
      <sheetName val="Groep B"/>
      <sheetName val="Blad1"/>
    </sheetNames>
    <sheetDataSet>
      <sheetData sheetId="0">
        <row r="2">
          <cell r="X2">
            <v>8</v>
          </cell>
          <cell r="Y2">
            <v>0.27500000000000002</v>
          </cell>
        </row>
        <row r="3">
          <cell r="X3">
            <v>9</v>
          </cell>
          <cell r="Y3">
            <v>0.317</v>
          </cell>
        </row>
        <row r="4">
          <cell r="X4">
            <v>10</v>
          </cell>
          <cell r="Y4">
            <v>0.35</v>
          </cell>
        </row>
        <row r="5">
          <cell r="X5">
            <v>11</v>
          </cell>
          <cell r="Y5">
            <v>0.38400000000000001</v>
          </cell>
        </row>
        <row r="6">
          <cell r="X6">
            <v>12</v>
          </cell>
          <cell r="Y6">
            <v>0.41699999999999998</v>
          </cell>
        </row>
        <row r="7">
          <cell r="X7">
            <v>13</v>
          </cell>
          <cell r="Y7">
            <v>0.45</v>
          </cell>
        </row>
        <row r="8">
          <cell r="X8">
            <v>14</v>
          </cell>
          <cell r="Y8">
            <v>0.48399999999999999</v>
          </cell>
        </row>
        <row r="9">
          <cell r="X9">
            <v>15</v>
          </cell>
          <cell r="Y9">
            <v>0.51700000000000002</v>
          </cell>
        </row>
        <row r="10">
          <cell r="X10">
            <v>16</v>
          </cell>
          <cell r="Y10">
            <v>0.55000000000000004</v>
          </cell>
        </row>
        <row r="11">
          <cell r="X11">
            <v>17</v>
          </cell>
          <cell r="Y11">
            <v>0.58399999999999996</v>
          </cell>
        </row>
        <row r="12">
          <cell r="X12">
            <v>18</v>
          </cell>
          <cell r="Y12">
            <v>0.61699999999999999</v>
          </cell>
        </row>
        <row r="13">
          <cell r="X13">
            <v>19</v>
          </cell>
          <cell r="Y13">
            <v>0.65</v>
          </cell>
        </row>
        <row r="14">
          <cell r="X14">
            <v>20</v>
          </cell>
          <cell r="Y14">
            <v>0.68400000000000005</v>
          </cell>
        </row>
        <row r="15">
          <cell r="X15">
            <v>21</v>
          </cell>
          <cell r="Y15">
            <v>0.71699999999999997</v>
          </cell>
        </row>
        <row r="16">
          <cell r="X16">
            <v>22</v>
          </cell>
          <cell r="Y16">
            <v>0.75</v>
          </cell>
        </row>
        <row r="17">
          <cell r="X17">
            <v>23</v>
          </cell>
          <cell r="Y17">
            <v>0.78400000000000003</v>
          </cell>
        </row>
        <row r="18">
          <cell r="X18">
            <v>24</v>
          </cell>
          <cell r="Y18">
            <v>0.81699999999999995</v>
          </cell>
        </row>
        <row r="19">
          <cell r="X19">
            <v>25</v>
          </cell>
          <cell r="Y19">
            <v>0.85</v>
          </cell>
        </row>
        <row r="20">
          <cell r="X20">
            <v>26</v>
          </cell>
          <cell r="Y20">
            <v>0.88400000000000001</v>
          </cell>
        </row>
        <row r="21">
          <cell r="X21">
            <v>27</v>
          </cell>
          <cell r="Y21">
            <v>0.91700000000000004</v>
          </cell>
        </row>
        <row r="22">
          <cell r="X22">
            <v>28</v>
          </cell>
          <cell r="Y22">
            <v>0.95</v>
          </cell>
        </row>
        <row r="23">
          <cell r="X23">
            <v>29</v>
          </cell>
          <cell r="Y23">
            <v>0.98399999999999999</v>
          </cell>
        </row>
        <row r="24">
          <cell r="X24">
            <v>30</v>
          </cell>
          <cell r="Y24">
            <v>1.0169999999999999</v>
          </cell>
        </row>
        <row r="25">
          <cell r="X25">
            <v>31</v>
          </cell>
          <cell r="Y25">
            <v>1.05</v>
          </cell>
        </row>
        <row r="26">
          <cell r="X26">
            <v>32</v>
          </cell>
          <cell r="Y26">
            <v>1.0840000000000001</v>
          </cell>
        </row>
        <row r="27">
          <cell r="X27">
            <v>33</v>
          </cell>
          <cell r="Y27">
            <v>1.117</v>
          </cell>
        </row>
        <row r="28">
          <cell r="X28">
            <v>34</v>
          </cell>
          <cell r="Y28">
            <v>1.1499999999999999</v>
          </cell>
        </row>
        <row r="29">
          <cell r="X29">
            <v>35</v>
          </cell>
          <cell r="Y29">
            <v>1.1839999999999999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150ED-0EE3-44E8-BE00-5CDC49BA3346}">
  <sheetPr>
    <pageSetUpPr fitToPage="1"/>
  </sheetPr>
  <dimension ref="A1:R31"/>
  <sheetViews>
    <sheetView tabSelected="1" workbookViewId="0">
      <selection activeCell="G1" sqref="G1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140625" bestFit="1" customWidth="1"/>
    <col min="5" max="5" width="5.42578125" bestFit="1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7.25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6" t="s">
        <v>5</v>
      </c>
      <c r="I1" s="6" t="s">
        <v>6</v>
      </c>
      <c r="J1" s="4" t="s">
        <v>7</v>
      </c>
      <c r="K1" s="6" t="s">
        <v>8</v>
      </c>
      <c r="L1" s="6" t="s">
        <v>9</v>
      </c>
      <c r="M1" s="4" t="s">
        <v>10</v>
      </c>
      <c r="N1" s="4" t="s">
        <v>11</v>
      </c>
      <c r="O1" s="7" t="s">
        <v>12</v>
      </c>
      <c r="P1" s="8" t="s">
        <v>13</v>
      </c>
      <c r="Q1" s="9" t="s">
        <v>14</v>
      </c>
      <c r="R1" s="10" t="s">
        <v>15</v>
      </c>
    </row>
    <row r="2" spans="1:18" x14ac:dyDescent="0.25">
      <c r="A2" s="11">
        <v>1</v>
      </c>
      <c r="B2" s="12"/>
      <c r="C2" s="13" t="s">
        <v>16</v>
      </c>
      <c r="D2" s="14" t="s">
        <v>17</v>
      </c>
      <c r="E2" s="15">
        <f>VLOOKUP(F2,'[1]Groep A'!X$2:Y90,2)</f>
        <v>0.27500000000000002</v>
      </c>
      <c r="F2" s="16">
        <v>8</v>
      </c>
      <c r="G2" s="17">
        <f t="shared" ref="G2:G31" si="0">F2/30</f>
        <v>0.26666666666666666</v>
      </c>
      <c r="H2" s="18">
        <v>19</v>
      </c>
      <c r="I2" s="19">
        <v>2</v>
      </c>
      <c r="J2" s="20">
        <f t="shared" ref="J2:J31" si="1">H2/F2*100</f>
        <v>237.5</v>
      </c>
      <c r="K2" s="18">
        <v>6</v>
      </c>
      <c r="L2" s="18">
        <v>1</v>
      </c>
      <c r="M2" s="21">
        <f t="shared" ref="M2:M31" si="2">K2/F2*100</f>
        <v>75</v>
      </c>
      <c r="N2" s="22">
        <f t="shared" ref="N2:N31" si="3">H2+K2</f>
        <v>25</v>
      </c>
      <c r="O2" s="23">
        <f t="shared" ref="O2:O31" si="4">N2/60</f>
        <v>0.41666666666666669</v>
      </c>
      <c r="P2" s="24">
        <f t="shared" ref="P2:P31" si="5">O2/G2*100</f>
        <v>156.25</v>
      </c>
      <c r="Q2" s="25">
        <f t="shared" ref="Q2:Q31" si="6">ROUNDDOWN(P2,0)</f>
        <v>156</v>
      </c>
      <c r="R2" s="26"/>
    </row>
    <row r="3" spans="1:18" x14ac:dyDescent="0.25">
      <c r="A3" s="11">
        <v>2</v>
      </c>
      <c r="B3" s="12"/>
      <c r="C3" s="27" t="s">
        <v>18</v>
      </c>
      <c r="D3" s="14" t="s">
        <v>17</v>
      </c>
      <c r="E3" s="15">
        <f>VLOOKUP(F3,'[1]Groep A'!X$2:Y32,2)</f>
        <v>0.38400000000000001</v>
      </c>
      <c r="F3" s="16">
        <v>11</v>
      </c>
      <c r="G3" s="17">
        <f t="shared" si="0"/>
        <v>0.36666666666666664</v>
      </c>
      <c r="H3" s="18">
        <v>13</v>
      </c>
      <c r="I3" s="19">
        <v>3</v>
      </c>
      <c r="J3" s="20">
        <f t="shared" si="1"/>
        <v>118.18181818181819</v>
      </c>
      <c r="K3" s="18">
        <v>16</v>
      </c>
      <c r="L3" s="18">
        <v>3</v>
      </c>
      <c r="M3" s="21">
        <f t="shared" si="2"/>
        <v>145.45454545454547</v>
      </c>
      <c r="N3" s="22">
        <f t="shared" si="3"/>
        <v>29</v>
      </c>
      <c r="O3" s="23">
        <f t="shared" si="4"/>
        <v>0.48333333333333334</v>
      </c>
      <c r="P3" s="28">
        <f t="shared" si="5"/>
        <v>131.81818181818184</v>
      </c>
      <c r="Q3" s="25">
        <f t="shared" si="6"/>
        <v>131</v>
      </c>
      <c r="R3" s="26" t="s">
        <v>19</v>
      </c>
    </row>
    <row r="4" spans="1:18" x14ac:dyDescent="0.25">
      <c r="A4" s="11">
        <v>3</v>
      </c>
      <c r="B4" s="12"/>
      <c r="C4" s="29" t="s">
        <v>20</v>
      </c>
      <c r="D4" s="14" t="s">
        <v>17</v>
      </c>
      <c r="E4" s="15">
        <f>VLOOKUP(F4,'[1]Groep A'!X$2:Y72,2)</f>
        <v>0.35</v>
      </c>
      <c r="F4" s="16">
        <v>10</v>
      </c>
      <c r="G4" s="17">
        <f t="shared" si="0"/>
        <v>0.33333333333333331</v>
      </c>
      <c r="H4" s="18">
        <v>14</v>
      </c>
      <c r="I4" s="19">
        <v>4</v>
      </c>
      <c r="J4" s="20">
        <f t="shared" si="1"/>
        <v>140</v>
      </c>
      <c r="K4" s="18">
        <v>12</v>
      </c>
      <c r="L4" s="18">
        <v>3</v>
      </c>
      <c r="M4" s="21">
        <f t="shared" si="2"/>
        <v>120</v>
      </c>
      <c r="N4" s="22">
        <f t="shared" si="3"/>
        <v>26</v>
      </c>
      <c r="O4" s="23">
        <f t="shared" si="4"/>
        <v>0.43333333333333335</v>
      </c>
      <c r="P4" s="28">
        <f t="shared" si="5"/>
        <v>130</v>
      </c>
      <c r="Q4" s="25">
        <f t="shared" si="6"/>
        <v>130</v>
      </c>
      <c r="R4" s="26" t="s">
        <v>19</v>
      </c>
    </row>
    <row r="5" spans="1:18" x14ac:dyDescent="0.25">
      <c r="A5" s="11">
        <v>4</v>
      </c>
      <c r="B5" s="12"/>
      <c r="C5" s="27" t="s">
        <v>21</v>
      </c>
      <c r="D5" s="14" t="s">
        <v>17</v>
      </c>
      <c r="E5" s="15">
        <f>VLOOKUP(F5,'[1]Groep A'!X$2:Y48,2)</f>
        <v>0.27500000000000002</v>
      </c>
      <c r="F5" s="16">
        <v>8</v>
      </c>
      <c r="G5" s="17">
        <f t="shared" si="0"/>
        <v>0.26666666666666666</v>
      </c>
      <c r="H5" s="18">
        <v>13</v>
      </c>
      <c r="I5" s="19">
        <v>3</v>
      </c>
      <c r="J5" s="20">
        <f t="shared" si="1"/>
        <v>162.5</v>
      </c>
      <c r="K5" s="18">
        <v>7</v>
      </c>
      <c r="L5" s="18">
        <v>2</v>
      </c>
      <c r="M5" s="21">
        <f t="shared" si="2"/>
        <v>87.5</v>
      </c>
      <c r="N5" s="22">
        <f t="shared" si="3"/>
        <v>20</v>
      </c>
      <c r="O5" s="23">
        <f t="shared" si="4"/>
        <v>0.33333333333333331</v>
      </c>
      <c r="P5" s="28">
        <f t="shared" si="5"/>
        <v>125</v>
      </c>
      <c r="Q5" s="25">
        <f t="shared" si="6"/>
        <v>125</v>
      </c>
      <c r="R5" s="26" t="s">
        <v>19</v>
      </c>
    </row>
    <row r="6" spans="1:18" x14ac:dyDescent="0.25">
      <c r="A6" s="11">
        <v>5</v>
      </c>
      <c r="B6" s="12"/>
      <c r="C6" s="13" t="s">
        <v>22</v>
      </c>
      <c r="D6" s="14" t="s">
        <v>17</v>
      </c>
      <c r="E6" s="15">
        <f>VLOOKUP(F6,'[1]Groep A'!X$2:Y65,2)</f>
        <v>0.317</v>
      </c>
      <c r="F6" s="16">
        <v>9</v>
      </c>
      <c r="G6" s="17">
        <f t="shared" si="0"/>
        <v>0.3</v>
      </c>
      <c r="H6" s="18">
        <v>12</v>
      </c>
      <c r="I6" s="19">
        <v>2</v>
      </c>
      <c r="J6" s="20">
        <f t="shared" si="1"/>
        <v>133.33333333333331</v>
      </c>
      <c r="K6" s="18">
        <v>10</v>
      </c>
      <c r="L6" s="18">
        <v>2</v>
      </c>
      <c r="M6" s="21">
        <f t="shared" si="2"/>
        <v>111.11111111111111</v>
      </c>
      <c r="N6" s="22">
        <f t="shared" si="3"/>
        <v>22</v>
      </c>
      <c r="O6" s="23">
        <f t="shared" si="4"/>
        <v>0.36666666666666664</v>
      </c>
      <c r="P6" s="28">
        <f t="shared" si="5"/>
        <v>122.22222222222221</v>
      </c>
      <c r="Q6" s="25">
        <f t="shared" si="6"/>
        <v>122</v>
      </c>
      <c r="R6" s="26" t="s">
        <v>19</v>
      </c>
    </row>
    <row r="7" spans="1:18" x14ac:dyDescent="0.25">
      <c r="A7" s="11">
        <v>6</v>
      </c>
      <c r="B7" s="12"/>
      <c r="C7" s="13" t="s">
        <v>23</v>
      </c>
      <c r="D7" s="14" t="s">
        <v>17</v>
      </c>
      <c r="E7" s="15">
        <f>VLOOKUP(F7,'[1]Groep A'!X$2:Y60,2)</f>
        <v>0.38400000000000001</v>
      </c>
      <c r="F7" s="16">
        <v>11</v>
      </c>
      <c r="G7" s="17">
        <f t="shared" si="0"/>
        <v>0.36666666666666664</v>
      </c>
      <c r="H7" s="18">
        <v>12</v>
      </c>
      <c r="I7" s="19">
        <v>3</v>
      </c>
      <c r="J7" s="20">
        <f t="shared" si="1"/>
        <v>109.09090909090908</v>
      </c>
      <c r="K7" s="18">
        <v>14</v>
      </c>
      <c r="L7" s="18">
        <v>3</v>
      </c>
      <c r="M7" s="21">
        <f t="shared" si="2"/>
        <v>127.27272727272727</v>
      </c>
      <c r="N7" s="22">
        <f t="shared" si="3"/>
        <v>26</v>
      </c>
      <c r="O7" s="23">
        <f t="shared" si="4"/>
        <v>0.43333333333333335</v>
      </c>
      <c r="P7" s="28">
        <f t="shared" si="5"/>
        <v>118.18181818181819</v>
      </c>
      <c r="Q7" s="25">
        <f t="shared" si="6"/>
        <v>118</v>
      </c>
      <c r="R7" s="26"/>
    </row>
    <row r="8" spans="1:18" x14ac:dyDescent="0.25">
      <c r="A8" s="11">
        <v>7</v>
      </c>
      <c r="B8" s="30"/>
      <c r="C8" s="31" t="s">
        <v>24</v>
      </c>
      <c r="D8" s="14" t="s">
        <v>17</v>
      </c>
      <c r="E8" s="15">
        <f>VLOOKUP(F8,'[1]Groep A'!X$2:Y110,2)</f>
        <v>0.41699999999999998</v>
      </c>
      <c r="F8" s="32">
        <v>12</v>
      </c>
      <c r="G8" s="17">
        <f t="shared" si="0"/>
        <v>0.4</v>
      </c>
      <c r="H8" s="33">
        <v>10</v>
      </c>
      <c r="I8" s="34">
        <v>2</v>
      </c>
      <c r="J8" s="20">
        <f t="shared" si="1"/>
        <v>83.333333333333343</v>
      </c>
      <c r="K8" s="34">
        <v>18</v>
      </c>
      <c r="L8" s="34">
        <v>3</v>
      </c>
      <c r="M8" s="21">
        <f t="shared" si="2"/>
        <v>150</v>
      </c>
      <c r="N8" s="22">
        <f t="shared" si="3"/>
        <v>28</v>
      </c>
      <c r="O8" s="23">
        <f t="shared" si="4"/>
        <v>0.46666666666666667</v>
      </c>
      <c r="P8" s="28">
        <f t="shared" si="5"/>
        <v>116.66666666666666</v>
      </c>
      <c r="Q8" s="25">
        <f t="shared" si="6"/>
        <v>116</v>
      </c>
      <c r="R8" s="26"/>
    </row>
    <row r="9" spans="1:18" x14ac:dyDescent="0.25">
      <c r="A9" s="11">
        <v>8</v>
      </c>
      <c r="B9" s="12"/>
      <c r="C9" s="35" t="s">
        <v>25</v>
      </c>
      <c r="D9" s="14" t="s">
        <v>17</v>
      </c>
      <c r="E9" s="15">
        <f>VLOOKUP(F9,'[1]Groep A'!X$2:Y57,2)</f>
        <v>0.41699999999999998</v>
      </c>
      <c r="F9" s="16">
        <v>12</v>
      </c>
      <c r="G9" s="17">
        <f t="shared" si="0"/>
        <v>0.4</v>
      </c>
      <c r="H9" s="18">
        <v>14</v>
      </c>
      <c r="I9" s="19">
        <v>4</v>
      </c>
      <c r="J9" s="20">
        <f t="shared" si="1"/>
        <v>116.66666666666667</v>
      </c>
      <c r="K9" s="18">
        <v>14</v>
      </c>
      <c r="L9" s="18">
        <v>2</v>
      </c>
      <c r="M9" s="21">
        <f t="shared" si="2"/>
        <v>116.66666666666667</v>
      </c>
      <c r="N9" s="22">
        <f t="shared" si="3"/>
        <v>28</v>
      </c>
      <c r="O9" s="23">
        <f t="shared" si="4"/>
        <v>0.46666666666666667</v>
      </c>
      <c r="P9" s="28">
        <f t="shared" si="5"/>
        <v>116.66666666666666</v>
      </c>
      <c r="Q9" s="25">
        <f t="shared" si="6"/>
        <v>116</v>
      </c>
      <c r="R9" s="26" t="s">
        <v>19</v>
      </c>
    </row>
    <row r="10" spans="1:18" x14ac:dyDescent="0.25">
      <c r="A10" s="11">
        <v>9</v>
      </c>
      <c r="B10" s="36"/>
      <c r="C10" s="27" t="s">
        <v>26</v>
      </c>
      <c r="D10" s="14" t="s">
        <v>17</v>
      </c>
      <c r="E10" s="15">
        <f>VLOOKUP(F10,'[1]Groep A'!X$2:Y75,2)</f>
        <v>0.27500000000000002</v>
      </c>
      <c r="F10" s="16">
        <v>8</v>
      </c>
      <c r="G10" s="17">
        <f t="shared" si="0"/>
        <v>0.26666666666666666</v>
      </c>
      <c r="H10" s="37">
        <v>10</v>
      </c>
      <c r="I10" s="38">
        <v>2</v>
      </c>
      <c r="J10" s="20">
        <f t="shared" si="1"/>
        <v>125</v>
      </c>
      <c r="K10" s="39">
        <v>8</v>
      </c>
      <c r="L10" s="39">
        <v>3</v>
      </c>
      <c r="M10" s="21">
        <f t="shared" si="2"/>
        <v>100</v>
      </c>
      <c r="N10" s="22">
        <f t="shared" si="3"/>
        <v>18</v>
      </c>
      <c r="O10" s="23">
        <f t="shared" si="4"/>
        <v>0.3</v>
      </c>
      <c r="P10" s="28">
        <f t="shared" si="5"/>
        <v>112.5</v>
      </c>
      <c r="Q10" s="25">
        <f t="shared" si="6"/>
        <v>112</v>
      </c>
      <c r="R10" s="26" t="s">
        <v>19</v>
      </c>
    </row>
    <row r="11" spans="1:18" x14ac:dyDescent="0.25">
      <c r="A11" s="11">
        <v>10</v>
      </c>
      <c r="B11" s="36"/>
      <c r="C11" s="27" t="s">
        <v>27</v>
      </c>
      <c r="D11" s="14" t="s">
        <v>17</v>
      </c>
      <c r="E11" s="15">
        <f>VLOOKUP(F11,'[1]Groep A'!X$2:Y42,2)</f>
        <v>0.35</v>
      </c>
      <c r="F11" s="16">
        <v>10</v>
      </c>
      <c r="G11" s="17">
        <f t="shared" si="0"/>
        <v>0.33333333333333331</v>
      </c>
      <c r="H11" s="37">
        <v>12</v>
      </c>
      <c r="I11" s="38">
        <v>2</v>
      </c>
      <c r="J11" s="20">
        <f t="shared" si="1"/>
        <v>120</v>
      </c>
      <c r="K11" s="39">
        <v>10</v>
      </c>
      <c r="L11" s="39">
        <v>2</v>
      </c>
      <c r="M11" s="21">
        <f t="shared" si="2"/>
        <v>100</v>
      </c>
      <c r="N11" s="22">
        <f t="shared" si="3"/>
        <v>22</v>
      </c>
      <c r="O11" s="23">
        <f t="shared" si="4"/>
        <v>0.36666666666666664</v>
      </c>
      <c r="P11" s="28">
        <f t="shared" si="5"/>
        <v>110.00000000000001</v>
      </c>
      <c r="Q11" s="25">
        <f t="shared" si="6"/>
        <v>110</v>
      </c>
      <c r="R11" s="26" t="s">
        <v>19</v>
      </c>
    </row>
    <row r="12" spans="1:18" x14ac:dyDescent="0.25">
      <c r="A12" s="11">
        <v>11</v>
      </c>
      <c r="B12" s="40"/>
      <c r="C12" s="13" t="s">
        <v>28</v>
      </c>
      <c r="D12" s="14" t="s">
        <v>17</v>
      </c>
      <c r="E12" s="15">
        <f>VLOOKUP(F12,'[1]Groep A'!X$2:Y78,2)</f>
        <v>0.27500000000000002</v>
      </c>
      <c r="F12" s="16">
        <v>8</v>
      </c>
      <c r="G12" s="17">
        <f t="shared" si="0"/>
        <v>0.26666666666666666</v>
      </c>
      <c r="H12" s="41">
        <v>12</v>
      </c>
      <c r="I12" s="41">
        <v>2</v>
      </c>
      <c r="J12" s="20">
        <f t="shared" si="1"/>
        <v>150</v>
      </c>
      <c r="K12" s="42">
        <v>5</v>
      </c>
      <c r="L12" s="42">
        <v>2</v>
      </c>
      <c r="M12" s="21">
        <f t="shared" si="2"/>
        <v>62.5</v>
      </c>
      <c r="N12" s="22">
        <f t="shared" si="3"/>
        <v>17</v>
      </c>
      <c r="O12" s="23">
        <f t="shared" si="4"/>
        <v>0.28333333333333333</v>
      </c>
      <c r="P12" s="28">
        <f t="shared" si="5"/>
        <v>106.25</v>
      </c>
      <c r="Q12" s="25">
        <f t="shared" si="6"/>
        <v>106</v>
      </c>
      <c r="R12" s="26"/>
    </row>
    <row r="13" spans="1:18" x14ac:dyDescent="0.25">
      <c r="A13" s="11">
        <v>12</v>
      </c>
      <c r="B13" s="43" t="s">
        <v>29</v>
      </c>
      <c r="C13" s="31" t="s">
        <v>30</v>
      </c>
      <c r="D13" s="14" t="s">
        <v>17</v>
      </c>
      <c r="E13" s="15">
        <f>VLOOKUP(F13,'[1]Groep A'!X$2:Y140,2)</f>
        <v>0.38400000000000001</v>
      </c>
      <c r="F13" s="32">
        <v>11</v>
      </c>
      <c r="G13" s="17">
        <f t="shared" si="0"/>
        <v>0.36666666666666664</v>
      </c>
      <c r="H13" s="44">
        <v>14</v>
      </c>
      <c r="I13" s="45">
        <v>4</v>
      </c>
      <c r="J13" s="20">
        <f t="shared" si="1"/>
        <v>127.27272727272727</v>
      </c>
      <c r="K13" s="46">
        <v>9</v>
      </c>
      <c r="L13" s="46">
        <v>3</v>
      </c>
      <c r="M13" s="21">
        <f t="shared" si="2"/>
        <v>81.818181818181827</v>
      </c>
      <c r="N13" s="22">
        <f t="shared" si="3"/>
        <v>23</v>
      </c>
      <c r="O13" s="23">
        <f t="shared" si="4"/>
        <v>0.38333333333333336</v>
      </c>
      <c r="P13" s="28">
        <f t="shared" si="5"/>
        <v>104.54545454545456</v>
      </c>
      <c r="Q13" s="25">
        <f t="shared" si="6"/>
        <v>104</v>
      </c>
      <c r="R13" s="26"/>
    </row>
    <row r="14" spans="1:18" x14ac:dyDescent="0.25">
      <c r="A14" s="11">
        <v>13</v>
      </c>
      <c r="B14" s="36"/>
      <c r="C14" s="13" t="s">
        <v>31</v>
      </c>
      <c r="D14" s="14" t="s">
        <v>17</v>
      </c>
      <c r="E14" s="15">
        <f>VLOOKUP(F14,'[1]Groep A'!X$2:Y74,2)</f>
        <v>0.35</v>
      </c>
      <c r="F14" s="16">
        <v>10</v>
      </c>
      <c r="G14" s="17">
        <f t="shared" si="0"/>
        <v>0.33333333333333331</v>
      </c>
      <c r="H14" s="37">
        <v>10</v>
      </c>
      <c r="I14" s="38">
        <v>2</v>
      </c>
      <c r="J14" s="20">
        <f t="shared" si="1"/>
        <v>100</v>
      </c>
      <c r="K14" s="39">
        <v>9</v>
      </c>
      <c r="L14" s="39">
        <v>4</v>
      </c>
      <c r="M14" s="21">
        <f t="shared" si="2"/>
        <v>90</v>
      </c>
      <c r="N14" s="22">
        <f t="shared" si="3"/>
        <v>19</v>
      </c>
      <c r="O14" s="23">
        <f t="shared" si="4"/>
        <v>0.31666666666666665</v>
      </c>
      <c r="P14" s="28">
        <f t="shared" si="5"/>
        <v>95</v>
      </c>
      <c r="Q14" s="25">
        <f t="shared" si="6"/>
        <v>95</v>
      </c>
      <c r="R14" s="26"/>
    </row>
    <row r="15" spans="1:18" x14ac:dyDescent="0.25">
      <c r="A15" s="11">
        <v>14</v>
      </c>
      <c r="B15" s="36"/>
      <c r="C15" s="13" t="s">
        <v>32</v>
      </c>
      <c r="D15" s="14" t="s">
        <v>17</v>
      </c>
      <c r="E15" s="15">
        <f>VLOOKUP(F15,'[1]Groep A'!X$2:Y94,2)</f>
        <v>0.35</v>
      </c>
      <c r="F15" s="16">
        <v>10</v>
      </c>
      <c r="G15" s="17">
        <f t="shared" si="0"/>
        <v>0.33333333333333331</v>
      </c>
      <c r="H15" s="37">
        <v>10</v>
      </c>
      <c r="I15" s="38">
        <v>4</v>
      </c>
      <c r="J15" s="20">
        <f t="shared" si="1"/>
        <v>100</v>
      </c>
      <c r="K15" s="39">
        <v>9</v>
      </c>
      <c r="L15" s="39">
        <v>2</v>
      </c>
      <c r="M15" s="21">
        <f t="shared" si="2"/>
        <v>90</v>
      </c>
      <c r="N15" s="22">
        <f t="shared" si="3"/>
        <v>19</v>
      </c>
      <c r="O15" s="23">
        <f t="shared" si="4"/>
        <v>0.31666666666666665</v>
      </c>
      <c r="P15" s="28">
        <f t="shared" si="5"/>
        <v>95</v>
      </c>
      <c r="Q15" s="25">
        <f t="shared" si="6"/>
        <v>95</v>
      </c>
      <c r="R15" s="26"/>
    </row>
    <row r="16" spans="1:18" x14ac:dyDescent="0.25">
      <c r="A16" s="11">
        <v>15</v>
      </c>
      <c r="B16" s="36"/>
      <c r="C16" s="13" t="s">
        <v>33</v>
      </c>
      <c r="D16" s="14" t="s">
        <v>17</v>
      </c>
      <c r="E16" s="15">
        <f>VLOOKUP(F16,'[1]Groep A'!X$2:Y40,2)</f>
        <v>0.317</v>
      </c>
      <c r="F16" s="16">
        <v>9</v>
      </c>
      <c r="G16" s="17">
        <f t="shared" si="0"/>
        <v>0.3</v>
      </c>
      <c r="H16" s="37">
        <v>10</v>
      </c>
      <c r="I16" s="38">
        <v>2</v>
      </c>
      <c r="J16" s="20">
        <f t="shared" si="1"/>
        <v>111.11111111111111</v>
      </c>
      <c r="K16" s="39">
        <v>7</v>
      </c>
      <c r="L16" s="39">
        <v>1</v>
      </c>
      <c r="M16" s="21">
        <f t="shared" si="2"/>
        <v>77.777777777777786</v>
      </c>
      <c r="N16" s="22">
        <f t="shared" si="3"/>
        <v>17</v>
      </c>
      <c r="O16" s="23">
        <f t="shared" si="4"/>
        <v>0.28333333333333333</v>
      </c>
      <c r="P16" s="28">
        <f t="shared" si="5"/>
        <v>94.444444444444443</v>
      </c>
      <c r="Q16" s="25">
        <f t="shared" si="6"/>
        <v>94</v>
      </c>
      <c r="R16" s="26" t="s">
        <v>19</v>
      </c>
    </row>
    <row r="17" spans="1:18" x14ac:dyDescent="0.25">
      <c r="A17" s="11">
        <v>16</v>
      </c>
      <c r="B17" s="43"/>
      <c r="C17" s="31" t="s">
        <v>34</v>
      </c>
      <c r="D17" s="14" t="s">
        <v>17</v>
      </c>
      <c r="E17" s="15">
        <f>VLOOKUP(F17,'[1]Groep A'!X$2:Y136,2)</f>
        <v>0.317</v>
      </c>
      <c r="F17" s="32">
        <v>9</v>
      </c>
      <c r="G17" s="17">
        <f t="shared" si="0"/>
        <v>0.3</v>
      </c>
      <c r="H17" s="44">
        <v>7</v>
      </c>
      <c r="I17" s="45">
        <v>2</v>
      </c>
      <c r="J17" s="20">
        <f t="shared" si="1"/>
        <v>77.777777777777786</v>
      </c>
      <c r="K17" s="46">
        <v>10</v>
      </c>
      <c r="L17" s="46">
        <v>6</v>
      </c>
      <c r="M17" s="21">
        <f t="shared" si="2"/>
        <v>111.11111111111111</v>
      </c>
      <c r="N17" s="22">
        <f t="shared" si="3"/>
        <v>17</v>
      </c>
      <c r="O17" s="23">
        <f t="shared" si="4"/>
        <v>0.28333333333333333</v>
      </c>
      <c r="P17" s="28">
        <f t="shared" si="5"/>
        <v>94.444444444444443</v>
      </c>
      <c r="Q17" s="25">
        <f t="shared" si="6"/>
        <v>94</v>
      </c>
      <c r="R17" s="26"/>
    </row>
    <row r="18" spans="1:18" x14ac:dyDescent="0.25">
      <c r="A18" s="11">
        <v>17</v>
      </c>
      <c r="B18" s="43"/>
      <c r="C18" s="31" t="s">
        <v>35</v>
      </c>
      <c r="D18" s="14" t="s">
        <v>17</v>
      </c>
      <c r="E18" s="15">
        <f>VLOOKUP(F18,'[1]Groep A'!X$2:Y92,2)</f>
        <v>0.27500000000000002</v>
      </c>
      <c r="F18" s="32">
        <v>8</v>
      </c>
      <c r="G18" s="17">
        <f t="shared" si="0"/>
        <v>0.26666666666666666</v>
      </c>
      <c r="H18" s="44">
        <v>6</v>
      </c>
      <c r="I18" s="45">
        <v>2</v>
      </c>
      <c r="J18" s="20">
        <f t="shared" si="1"/>
        <v>75</v>
      </c>
      <c r="K18" s="46">
        <v>9</v>
      </c>
      <c r="L18" s="46">
        <v>2</v>
      </c>
      <c r="M18" s="21">
        <f t="shared" si="2"/>
        <v>112.5</v>
      </c>
      <c r="N18" s="22">
        <f t="shared" si="3"/>
        <v>15</v>
      </c>
      <c r="O18" s="23">
        <f t="shared" si="4"/>
        <v>0.25</v>
      </c>
      <c r="P18" s="28">
        <f t="shared" si="5"/>
        <v>93.75</v>
      </c>
      <c r="Q18" s="25">
        <f t="shared" si="6"/>
        <v>93</v>
      </c>
      <c r="R18" s="26"/>
    </row>
    <row r="19" spans="1:18" x14ac:dyDescent="0.25">
      <c r="A19" s="11">
        <v>18</v>
      </c>
      <c r="B19" s="43"/>
      <c r="C19" s="31" t="s">
        <v>36</v>
      </c>
      <c r="D19" s="14" t="s">
        <v>17</v>
      </c>
      <c r="E19" s="15">
        <f>VLOOKUP(F19,'[1]Groep A'!X$2:Y102,2)</f>
        <v>0.27500000000000002</v>
      </c>
      <c r="F19" s="32">
        <v>8</v>
      </c>
      <c r="G19" s="17">
        <f t="shared" si="0"/>
        <v>0.26666666666666666</v>
      </c>
      <c r="H19" s="44">
        <v>13</v>
      </c>
      <c r="I19" s="45">
        <v>3</v>
      </c>
      <c r="J19" s="20">
        <f t="shared" si="1"/>
        <v>162.5</v>
      </c>
      <c r="K19" s="46">
        <v>2</v>
      </c>
      <c r="L19" s="46">
        <v>1</v>
      </c>
      <c r="M19" s="21">
        <f t="shared" si="2"/>
        <v>25</v>
      </c>
      <c r="N19" s="22">
        <f t="shared" si="3"/>
        <v>15</v>
      </c>
      <c r="O19" s="23">
        <f t="shared" si="4"/>
        <v>0.25</v>
      </c>
      <c r="P19" s="28">
        <f t="shared" si="5"/>
        <v>93.75</v>
      </c>
      <c r="Q19" s="25">
        <f t="shared" si="6"/>
        <v>93</v>
      </c>
      <c r="R19" s="26"/>
    </row>
    <row r="20" spans="1:18" x14ac:dyDescent="0.25">
      <c r="A20" s="11">
        <v>19</v>
      </c>
      <c r="B20" s="36"/>
      <c r="C20" s="27" t="s">
        <v>37</v>
      </c>
      <c r="D20" s="14" t="s">
        <v>17</v>
      </c>
      <c r="E20" s="15">
        <f>VLOOKUP(F20,'[1]Groep A'!X$2:Y54,2)</f>
        <v>0.35</v>
      </c>
      <c r="F20" s="16">
        <v>10</v>
      </c>
      <c r="G20" s="17">
        <f t="shared" si="0"/>
        <v>0.33333333333333331</v>
      </c>
      <c r="H20" s="37">
        <v>7</v>
      </c>
      <c r="I20" s="38">
        <v>2</v>
      </c>
      <c r="J20" s="20">
        <f t="shared" si="1"/>
        <v>70</v>
      </c>
      <c r="K20" s="39">
        <v>11</v>
      </c>
      <c r="L20" s="39">
        <v>5</v>
      </c>
      <c r="M20" s="21">
        <f t="shared" si="2"/>
        <v>110.00000000000001</v>
      </c>
      <c r="N20" s="22">
        <f t="shared" si="3"/>
        <v>18</v>
      </c>
      <c r="O20" s="23">
        <f t="shared" si="4"/>
        <v>0.3</v>
      </c>
      <c r="P20" s="28">
        <f t="shared" si="5"/>
        <v>90</v>
      </c>
      <c r="Q20" s="25">
        <f t="shared" si="6"/>
        <v>90</v>
      </c>
      <c r="R20" s="26" t="s">
        <v>19</v>
      </c>
    </row>
    <row r="21" spans="1:18" x14ac:dyDescent="0.25">
      <c r="A21" s="11">
        <v>20</v>
      </c>
      <c r="B21" s="43"/>
      <c r="C21" s="31" t="s">
        <v>38</v>
      </c>
      <c r="D21" s="14" t="s">
        <v>17</v>
      </c>
      <c r="E21" s="15">
        <f>VLOOKUP(F21,'[1]Groep A'!X$2:Y118,2)</f>
        <v>0.317</v>
      </c>
      <c r="F21" s="32">
        <v>9</v>
      </c>
      <c r="G21" s="17">
        <f t="shared" si="0"/>
        <v>0.3</v>
      </c>
      <c r="H21" s="44">
        <v>7</v>
      </c>
      <c r="I21" s="45">
        <v>3</v>
      </c>
      <c r="J21" s="20">
        <f t="shared" si="1"/>
        <v>77.777777777777786</v>
      </c>
      <c r="K21" s="46">
        <v>9</v>
      </c>
      <c r="L21" s="46">
        <v>2</v>
      </c>
      <c r="M21" s="21">
        <f t="shared" si="2"/>
        <v>100</v>
      </c>
      <c r="N21" s="22">
        <f t="shared" si="3"/>
        <v>16</v>
      </c>
      <c r="O21" s="23">
        <f t="shared" si="4"/>
        <v>0.26666666666666666</v>
      </c>
      <c r="P21" s="28">
        <f t="shared" si="5"/>
        <v>88.8888888888889</v>
      </c>
      <c r="Q21" s="25">
        <f t="shared" si="6"/>
        <v>88</v>
      </c>
      <c r="R21" s="26"/>
    </row>
    <row r="22" spans="1:18" x14ac:dyDescent="0.25">
      <c r="A22" s="11">
        <v>21</v>
      </c>
      <c r="B22" s="36"/>
      <c r="C22" s="13" t="s">
        <v>39</v>
      </c>
      <c r="D22" s="14" t="s">
        <v>17</v>
      </c>
      <c r="E22" s="15">
        <f>VLOOKUP(F22,'[1]Groep A'!X$2:Y53,2)</f>
        <v>0.41699999999999998</v>
      </c>
      <c r="F22" s="16">
        <v>12</v>
      </c>
      <c r="G22" s="17">
        <f t="shared" si="0"/>
        <v>0.4</v>
      </c>
      <c r="H22" s="37">
        <v>9</v>
      </c>
      <c r="I22" s="37">
        <v>2</v>
      </c>
      <c r="J22" s="20">
        <f t="shared" si="1"/>
        <v>75</v>
      </c>
      <c r="K22" s="39">
        <v>12</v>
      </c>
      <c r="L22" s="39">
        <v>2</v>
      </c>
      <c r="M22" s="21">
        <f t="shared" si="2"/>
        <v>100</v>
      </c>
      <c r="N22" s="22">
        <f t="shared" si="3"/>
        <v>21</v>
      </c>
      <c r="O22" s="23">
        <f t="shared" si="4"/>
        <v>0.35</v>
      </c>
      <c r="P22" s="28">
        <f t="shared" si="5"/>
        <v>87.499999999999986</v>
      </c>
      <c r="Q22" s="25">
        <f t="shared" si="6"/>
        <v>87</v>
      </c>
      <c r="R22" s="26" t="s">
        <v>19</v>
      </c>
    </row>
    <row r="23" spans="1:18" x14ac:dyDescent="0.25">
      <c r="A23" s="11">
        <v>22</v>
      </c>
      <c r="B23" s="43"/>
      <c r="C23" s="31" t="s">
        <v>40</v>
      </c>
      <c r="D23" s="14" t="s">
        <v>17</v>
      </c>
      <c r="E23" s="15">
        <f>VLOOKUP(F23,'[1]Groep A'!X$2:Y132,2)</f>
        <v>0.38400000000000001</v>
      </c>
      <c r="F23" s="32">
        <v>11</v>
      </c>
      <c r="G23" s="17">
        <f t="shared" si="0"/>
        <v>0.36666666666666664</v>
      </c>
      <c r="H23" s="44">
        <v>12</v>
      </c>
      <c r="I23" s="45">
        <v>4</v>
      </c>
      <c r="J23" s="20">
        <f t="shared" si="1"/>
        <v>109.09090909090908</v>
      </c>
      <c r="K23" s="46">
        <v>7</v>
      </c>
      <c r="L23" s="46">
        <v>2</v>
      </c>
      <c r="M23" s="21">
        <f t="shared" si="2"/>
        <v>63.636363636363633</v>
      </c>
      <c r="N23" s="22">
        <f t="shared" si="3"/>
        <v>19</v>
      </c>
      <c r="O23" s="23">
        <f t="shared" si="4"/>
        <v>0.31666666666666665</v>
      </c>
      <c r="P23" s="28">
        <f t="shared" si="5"/>
        <v>86.36363636363636</v>
      </c>
      <c r="Q23" s="25">
        <f t="shared" si="6"/>
        <v>86</v>
      </c>
      <c r="R23" s="26"/>
    </row>
    <row r="24" spans="1:18" x14ac:dyDescent="0.25">
      <c r="A24" s="11">
        <v>23</v>
      </c>
      <c r="B24" s="43"/>
      <c r="C24" s="31" t="s">
        <v>41</v>
      </c>
      <c r="D24" s="14" t="s">
        <v>17</v>
      </c>
      <c r="E24" s="15">
        <f>VLOOKUP(F24,'[1]Groep A'!X$2:Y96,2)</f>
        <v>0.317</v>
      </c>
      <c r="F24" s="32">
        <v>9</v>
      </c>
      <c r="G24" s="17">
        <f t="shared" si="0"/>
        <v>0.3</v>
      </c>
      <c r="H24" s="44">
        <v>8</v>
      </c>
      <c r="I24" s="45">
        <v>2</v>
      </c>
      <c r="J24" s="20">
        <f t="shared" si="1"/>
        <v>88.888888888888886</v>
      </c>
      <c r="K24" s="46">
        <v>7</v>
      </c>
      <c r="L24" s="46">
        <v>2</v>
      </c>
      <c r="M24" s="21">
        <f t="shared" si="2"/>
        <v>77.777777777777786</v>
      </c>
      <c r="N24" s="22">
        <f t="shared" si="3"/>
        <v>15</v>
      </c>
      <c r="O24" s="23">
        <f t="shared" si="4"/>
        <v>0.25</v>
      </c>
      <c r="P24" s="28">
        <f t="shared" si="5"/>
        <v>83.333333333333343</v>
      </c>
      <c r="Q24" s="25">
        <f t="shared" si="6"/>
        <v>83</v>
      </c>
      <c r="R24" s="26"/>
    </row>
    <row r="25" spans="1:18" x14ac:dyDescent="0.25">
      <c r="A25" s="11">
        <v>24</v>
      </c>
      <c r="B25" s="47"/>
      <c r="C25" s="13" t="s">
        <v>42</v>
      </c>
      <c r="D25" s="14" t="s">
        <v>17</v>
      </c>
      <c r="E25" s="15">
        <f>VLOOKUP(F25,'[1]Groep A'!X$2:Y102,2)</f>
        <v>0.27500000000000002</v>
      </c>
      <c r="F25" s="16">
        <v>8</v>
      </c>
      <c r="G25" s="17">
        <f t="shared" si="0"/>
        <v>0.26666666666666666</v>
      </c>
      <c r="H25" s="37">
        <v>8</v>
      </c>
      <c r="I25" s="38">
        <v>1</v>
      </c>
      <c r="J25" s="20">
        <f t="shared" si="1"/>
        <v>100</v>
      </c>
      <c r="K25" s="39">
        <v>5</v>
      </c>
      <c r="L25" s="39">
        <v>2</v>
      </c>
      <c r="M25" s="21">
        <f t="shared" si="2"/>
        <v>62.5</v>
      </c>
      <c r="N25" s="22">
        <f t="shared" si="3"/>
        <v>13</v>
      </c>
      <c r="O25" s="23">
        <f t="shared" si="4"/>
        <v>0.21666666666666667</v>
      </c>
      <c r="P25" s="28">
        <f t="shared" si="5"/>
        <v>81.25</v>
      </c>
      <c r="Q25" s="25">
        <f t="shared" si="6"/>
        <v>81</v>
      </c>
      <c r="R25" s="26"/>
    </row>
    <row r="26" spans="1:18" x14ac:dyDescent="0.25">
      <c r="A26" s="11">
        <v>25</v>
      </c>
      <c r="B26" s="36"/>
      <c r="C26" s="13" t="s">
        <v>43</v>
      </c>
      <c r="D26" s="14" t="s">
        <v>17</v>
      </c>
      <c r="E26" s="15">
        <f>VLOOKUP(F26,'[1]Groep A'!X$2:Y82,2)</f>
        <v>0.35</v>
      </c>
      <c r="F26" s="16">
        <v>10</v>
      </c>
      <c r="G26" s="17">
        <f t="shared" si="0"/>
        <v>0.33333333333333331</v>
      </c>
      <c r="H26" s="37">
        <v>12</v>
      </c>
      <c r="I26" s="38">
        <v>3</v>
      </c>
      <c r="J26" s="20">
        <f t="shared" si="1"/>
        <v>120</v>
      </c>
      <c r="K26" s="39">
        <v>4</v>
      </c>
      <c r="L26" s="39">
        <v>1</v>
      </c>
      <c r="M26" s="21">
        <f t="shared" si="2"/>
        <v>40</v>
      </c>
      <c r="N26" s="22">
        <f t="shared" si="3"/>
        <v>16</v>
      </c>
      <c r="O26" s="23">
        <f t="shared" si="4"/>
        <v>0.26666666666666666</v>
      </c>
      <c r="P26" s="28">
        <f t="shared" si="5"/>
        <v>80</v>
      </c>
      <c r="Q26" s="25">
        <f t="shared" si="6"/>
        <v>80</v>
      </c>
      <c r="R26" s="26"/>
    </row>
    <row r="27" spans="1:18" x14ac:dyDescent="0.25">
      <c r="A27" s="11">
        <v>26</v>
      </c>
      <c r="B27" s="36" t="s">
        <v>29</v>
      </c>
      <c r="C27" s="13" t="s">
        <v>44</v>
      </c>
      <c r="D27" s="14" t="s">
        <v>17</v>
      </c>
      <c r="E27" s="15">
        <f>VLOOKUP(F27,'[1]Groep A'!X$2:Y71,2)</f>
        <v>0.27500000000000002</v>
      </c>
      <c r="F27" s="16">
        <v>8</v>
      </c>
      <c r="G27" s="17">
        <f t="shared" si="0"/>
        <v>0.26666666666666666</v>
      </c>
      <c r="H27" s="37">
        <v>10</v>
      </c>
      <c r="I27" s="38">
        <v>3</v>
      </c>
      <c r="J27" s="20">
        <f t="shared" si="1"/>
        <v>125</v>
      </c>
      <c r="K27" s="39">
        <v>2</v>
      </c>
      <c r="L27" s="39">
        <v>1</v>
      </c>
      <c r="M27" s="21">
        <f t="shared" si="2"/>
        <v>25</v>
      </c>
      <c r="N27" s="22">
        <f t="shared" si="3"/>
        <v>12</v>
      </c>
      <c r="O27" s="23">
        <f t="shared" si="4"/>
        <v>0.2</v>
      </c>
      <c r="P27" s="28">
        <f t="shared" si="5"/>
        <v>75</v>
      </c>
      <c r="Q27" s="25">
        <f t="shared" si="6"/>
        <v>75</v>
      </c>
      <c r="R27" s="26" t="s">
        <v>19</v>
      </c>
    </row>
    <row r="28" spans="1:18" x14ac:dyDescent="0.25">
      <c r="A28" s="11">
        <v>27</v>
      </c>
      <c r="B28" s="44"/>
      <c r="C28" s="31" t="s">
        <v>45</v>
      </c>
      <c r="D28" s="14" t="s">
        <v>17</v>
      </c>
      <c r="E28" s="15">
        <f>VLOOKUP(F28,'[1]Groep A'!X$2:Y114,2)</f>
        <v>0.38400000000000001</v>
      </c>
      <c r="F28" s="32">
        <v>11</v>
      </c>
      <c r="G28" s="17">
        <f t="shared" si="0"/>
        <v>0.36666666666666664</v>
      </c>
      <c r="H28" s="44">
        <v>9</v>
      </c>
      <c r="I28" s="45">
        <v>1</v>
      </c>
      <c r="J28" s="20">
        <f t="shared" si="1"/>
        <v>81.818181818181827</v>
      </c>
      <c r="K28" s="46">
        <v>7</v>
      </c>
      <c r="L28" s="46">
        <v>1</v>
      </c>
      <c r="M28" s="21">
        <f t="shared" si="2"/>
        <v>63.636363636363633</v>
      </c>
      <c r="N28" s="22">
        <f t="shared" si="3"/>
        <v>16</v>
      </c>
      <c r="O28" s="23">
        <f t="shared" si="4"/>
        <v>0.26666666666666666</v>
      </c>
      <c r="P28" s="28">
        <f t="shared" si="5"/>
        <v>72.727272727272734</v>
      </c>
      <c r="Q28" s="25">
        <f t="shared" si="6"/>
        <v>72</v>
      </c>
      <c r="R28" s="26"/>
    </row>
    <row r="29" spans="1:18" x14ac:dyDescent="0.25">
      <c r="A29" s="11">
        <v>28</v>
      </c>
      <c r="B29" s="47"/>
      <c r="C29" s="13" t="s">
        <v>46</v>
      </c>
      <c r="D29" s="14" t="s">
        <v>17</v>
      </c>
      <c r="E29" s="15">
        <f>VLOOKUP(F29,'[1]Groep A'!X$2:Y83,2)</f>
        <v>0.38400000000000001</v>
      </c>
      <c r="F29" s="16">
        <v>11</v>
      </c>
      <c r="G29" s="17">
        <f t="shared" si="0"/>
        <v>0.36666666666666664</v>
      </c>
      <c r="H29" s="37">
        <v>3</v>
      </c>
      <c r="I29" s="38">
        <v>1</v>
      </c>
      <c r="J29" s="20">
        <f t="shared" si="1"/>
        <v>27.27272727272727</v>
      </c>
      <c r="K29" s="39">
        <v>11</v>
      </c>
      <c r="L29" s="39">
        <v>2</v>
      </c>
      <c r="M29" s="21">
        <f t="shared" si="2"/>
        <v>100</v>
      </c>
      <c r="N29" s="22">
        <f t="shared" si="3"/>
        <v>14</v>
      </c>
      <c r="O29" s="23">
        <f t="shared" si="4"/>
        <v>0.23333333333333334</v>
      </c>
      <c r="P29" s="28">
        <f t="shared" si="5"/>
        <v>63.636363636363647</v>
      </c>
      <c r="Q29" s="25">
        <f t="shared" si="6"/>
        <v>63</v>
      </c>
      <c r="R29" s="26" t="s">
        <v>19</v>
      </c>
    </row>
    <row r="30" spans="1:18" x14ac:dyDescent="0.25">
      <c r="A30" s="11">
        <v>29</v>
      </c>
      <c r="B30" s="44"/>
      <c r="C30" s="31" t="s">
        <v>47</v>
      </c>
      <c r="D30" s="14" t="s">
        <v>17</v>
      </c>
      <c r="E30" s="15">
        <f>VLOOKUP(F30,'[1]Groep A'!X$2:Y100,2)</f>
        <v>0.317</v>
      </c>
      <c r="F30" s="32">
        <v>9</v>
      </c>
      <c r="G30" s="17">
        <f t="shared" si="0"/>
        <v>0.3</v>
      </c>
      <c r="H30" s="44">
        <v>4</v>
      </c>
      <c r="I30" s="45">
        <v>1</v>
      </c>
      <c r="J30" s="20">
        <f t="shared" si="1"/>
        <v>44.444444444444443</v>
      </c>
      <c r="K30" s="46">
        <v>5</v>
      </c>
      <c r="L30" s="46">
        <v>1</v>
      </c>
      <c r="M30" s="21">
        <f t="shared" si="2"/>
        <v>55.555555555555557</v>
      </c>
      <c r="N30" s="22">
        <f t="shared" si="3"/>
        <v>9</v>
      </c>
      <c r="O30" s="23">
        <f t="shared" si="4"/>
        <v>0.15</v>
      </c>
      <c r="P30" s="28">
        <f t="shared" si="5"/>
        <v>50</v>
      </c>
      <c r="Q30" s="25">
        <f t="shared" si="6"/>
        <v>50</v>
      </c>
      <c r="R30" s="26"/>
    </row>
    <row r="31" spans="1:18" x14ac:dyDescent="0.25">
      <c r="A31" s="11">
        <v>30</v>
      </c>
      <c r="B31" s="36"/>
      <c r="C31" s="27" t="s">
        <v>48</v>
      </c>
      <c r="D31" s="14" t="s">
        <v>17</v>
      </c>
      <c r="E31" s="15">
        <f>VLOOKUP(F31,'[1]Groep A'!X$2:Y64,2)</f>
        <v>0.41699999999999998</v>
      </c>
      <c r="F31" s="16">
        <v>12</v>
      </c>
      <c r="G31" s="17">
        <f t="shared" si="0"/>
        <v>0.4</v>
      </c>
      <c r="H31" s="37">
        <v>6</v>
      </c>
      <c r="I31" s="38">
        <v>2</v>
      </c>
      <c r="J31" s="20">
        <f t="shared" si="1"/>
        <v>50</v>
      </c>
      <c r="K31" s="39">
        <v>3</v>
      </c>
      <c r="L31" s="39">
        <v>1</v>
      </c>
      <c r="M31" s="21">
        <f t="shared" si="2"/>
        <v>25</v>
      </c>
      <c r="N31" s="22">
        <f t="shared" si="3"/>
        <v>9</v>
      </c>
      <c r="O31" s="23">
        <f t="shared" si="4"/>
        <v>0.15</v>
      </c>
      <c r="P31" s="28">
        <f t="shared" si="5"/>
        <v>37.499999999999993</v>
      </c>
      <c r="Q31" s="25">
        <f t="shared" si="6"/>
        <v>37</v>
      </c>
      <c r="R31" s="26"/>
    </row>
  </sheetData>
  <protectedRanges>
    <protectedRange sqref="G2:G31 J2:J31 M2:Q31" name="Fred"/>
  </protectedRanges>
  <conditionalFormatting sqref="P2:Q31">
    <cfRule type="cellIs" dxfId="1" priority="1" stopIfTrue="1" operator="lessThan">
      <formula>79.5</formula>
    </cfRule>
  </conditionalFormatting>
  <conditionalFormatting sqref="P2:Q31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2022-09-16T17:32:41Z</dcterms:created>
  <dcterms:modified xsi:type="dcterms:W3CDTF">2022-09-16T17:34:57Z</dcterms:modified>
</cp:coreProperties>
</file>