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Woldendorp/"/>
    </mc:Choice>
  </mc:AlternateContent>
  <xr:revisionPtr revIDLastSave="0" documentId="8_{0CCDCB94-C73D-4AC8-88B1-504FC9020FD0}" xr6:coauthVersionLast="47" xr6:coauthVersionMax="47" xr10:uidLastSave="{00000000-0000-0000-0000-000000000000}"/>
  <bookViews>
    <workbookView xWindow="-120" yWindow="-120" windowWidth="25440" windowHeight="15390" xr2:uid="{7AC7661F-424F-4064-8190-57D41C4CED85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3" i="1" l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<sst xmlns="http://schemas.openxmlformats.org/spreadsheetml/2006/main" count="100" uniqueCount="59">
  <si>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</si>
  <si>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</si>
  <si>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</si>
  <si>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</si>
  <si>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</si>
  <si>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</si>
  <si>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</si>
  <si>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</si>
  <si>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</si>
  <si>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</si>
  <si>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</si>
  <si>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</si>
  <si>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</si>
  <si>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</si>
  <si>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</si>
  <si>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</si>
  <si>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Henrie Leeuwerke</t>
  </si>
  <si>
    <t>B</t>
  </si>
  <si>
    <t>Wijnold Broekema</t>
  </si>
  <si>
    <t>Jan Weerts</t>
  </si>
  <si>
    <t>Tally Siemens</t>
  </si>
  <si>
    <t>Jan Schikker</t>
  </si>
  <si>
    <t>Ronnie Kruit</t>
  </si>
  <si>
    <t>Sander Loer</t>
  </si>
  <si>
    <t>Cor Zeeman</t>
  </si>
  <si>
    <t>Fred Maas</t>
  </si>
  <si>
    <t>Jan Post</t>
  </si>
  <si>
    <t>Derk Nieuwenhuis</t>
  </si>
  <si>
    <t>Roy Kerbof</t>
  </si>
  <si>
    <t>Patrick Smid</t>
  </si>
  <si>
    <t>Hindrik Schuur</t>
  </si>
  <si>
    <t xml:space="preserve">Jan Bos </t>
  </si>
  <si>
    <t>Roy Ziesling</t>
  </si>
  <si>
    <t>Daniel Kerbof</t>
  </si>
  <si>
    <t>Klaas Boersma</t>
  </si>
  <si>
    <t>Geert Bos Jr</t>
  </si>
  <si>
    <t>Caren Eling</t>
  </si>
  <si>
    <t>Ella Hilbolling</t>
  </si>
  <si>
    <t>Pieter van der Poel</t>
  </si>
  <si>
    <t>Bennie de Ruiter</t>
  </si>
  <si>
    <t>Bert Dallinga</t>
  </si>
  <si>
    <t>Rikus Elzinga</t>
  </si>
  <si>
    <t>Geert Jager</t>
  </si>
  <si>
    <t>Wim Krekel</t>
  </si>
  <si>
    <t>Frans de Groot</t>
  </si>
  <si>
    <t>Jan Tepper</t>
  </si>
  <si>
    <t>Henk Kruit</t>
  </si>
  <si>
    <t>Piet Wust</t>
  </si>
  <si>
    <t>Rinus Kok</t>
  </si>
  <si>
    <t>Eisse Bolt</t>
  </si>
  <si>
    <t>Willem Koehoorn</t>
  </si>
  <si>
    <t>Stan van Leuven</t>
  </si>
  <si>
    <t>Elzo Lubbers</t>
  </si>
  <si>
    <t>Elzo Dijk</t>
  </si>
  <si>
    <t>Reint Loer</t>
  </si>
  <si>
    <t>Fred Stok</t>
  </si>
  <si>
    <t>Okke Kluiter</t>
  </si>
  <si>
    <t>Feike Moerman</t>
  </si>
  <si>
    <t>Piet van Oosten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</si>
</sst>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;@"/>
    <numFmt numFmtId="165" formatCode="[$-413]General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9" fillId="0" borderId="0" applyNumberFormat="0" applyBorder="0" applyProtection="0"/>
    <xf numFmtId="165" fontId="11" fillId="0" borderId="0" applyBorder="0" applyProtection="0"/>
  </cellStyleXfs>
  <cellXfs count="40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textRotation="90"/>
    </xf>
    <xf numFmtId="0" fontId="3" fillId="2" borderId="1" xfId="0" applyFont="1" applyFill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right" textRotation="90"/>
    </xf>
    <xf numFmtId="0" fontId="3" fillId="0" borderId="1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textRotation="90"/>
    </xf>
    <xf numFmtId="0" fontId="3" fillId="0" borderId="3" xfId="0" applyFont="1" applyBorder="1" applyAlignment="1" applyProtection="1">
      <alignment horizontal="center" textRotation="90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8" fillId="0" borderId="4" xfId="0" applyNumberFormat="1" applyFont="1" applyBorder="1" applyAlignment="1" applyProtection="1">
      <alignment horizontal="center"/>
      <protection locked="0"/>
    </xf>
    <xf numFmtId="0" fontId="10" fillId="3" borderId="3" xfId="1" applyFont="1" applyFill="1" applyBorder="1" applyProtection="1">
      <protection locked="0"/>
    </xf>
    <xf numFmtId="165" fontId="0" fillId="0" borderId="1" xfId="2" applyFont="1" applyBorder="1" applyAlignment="1" applyProtection="1">
      <alignment horizontal="center"/>
    </xf>
    <xf numFmtId="2" fontId="10" fillId="0" borderId="3" xfId="1" applyNumberFormat="1" applyFont="1" applyBorder="1" applyAlignment="1" applyProtection="1">
      <alignment horizontal="center"/>
    </xf>
    <xf numFmtId="0" fontId="10" fillId="0" borderId="3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166" fontId="7" fillId="0" borderId="1" xfId="0" applyNumberFormat="1" applyFont="1" applyBorder="1" applyAlignment="1">
      <alignment horizontal="right"/>
    </xf>
    <xf numFmtId="166" fontId="7" fillId="0" borderId="2" xfId="0" applyNumberFormat="1" applyFont="1" applyBorder="1"/>
    <xf numFmtId="1" fontId="7" fillId="0" borderId="3" xfId="0" applyNumberFormat="1" applyFont="1" applyBorder="1"/>
    <xf numFmtId="0" fontId="1" fillId="0" borderId="3" xfId="0" applyFont="1" applyBorder="1" applyProtection="1">
      <protection locked="0"/>
    </xf>
    <xf numFmtId="0" fontId="10" fillId="0" borderId="5" xfId="1" applyFont="1" applyBorder="1" applyProtection="1">
      <protection locked="0"/>
    </xf>
    <xf numFmtId="166" fontId="7" fillId="0" borderId="1" xfId="0" applyNumberFormat="1" applyFont="1" applyBorder="1"/>
    <xf numFmtId="0" fontId="10" fillId="0" borderId="4" xfId="1" applyFont="1" applyBorder="1" applyProtection="1"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0" xfId="1" applyFont="1" applyBorder="1" applyProtection="1">
      <protection locked="0"/>
    </xf>
    <xf numFmtId="0" fontId="10" fillId="3" borderId="4" xfId="1" applyFont="1" applyFill="1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10" fillId="0" borderId="4" xfId="1" applyFont="1" applyBorder="1" applyAlignment="1" applyProtection="1">
      <alignment horizontal="center"/>
      <protection locked="0"/>
    </xf>
    <xf numFmtId="16" fontId="8" fillId="0" borderId="3" xfId="0" applyNumberFormat="1" applyFont="1" applyBorder="1" applyAlignment="1" applyProtection="1">
      <alignment horizontal="center"/>
      <protection locked="0"/>
    </xf>
    <xf numFmtId="16" fontId="8" fillId="0" borderId="4" xfId="0" applyNumberFormat="1" applyFont="1" applyBorder="1" applyAlignment="1" applyProtection="1">
      <alignment horizontal="center"/>
      <protection locked="0"/>
    </xf>
  </cellXfs>
  <cellStyles count="3">
    <cellStyle name="Excel Built-in Normal" xfId="2" xr:uid="{ED683AB9-76B0-482C-9227-20964B099C68}"/>
    <cellStyle name="Standaard" xfId="0" builtinId="0"/>
    <cellStyle name="Standaard 2" xfId="1" xr:uid="{2D8B8083-54BE-4334-96E6-B76F62529E96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ldendorp%208-2%20Li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ep A"/>
      <sheetName val="Groep B"/>
    </sheetNames>
    <sheetDataSet>
      <sheetData sheetId="0">
        <row r="2">
          <cell r="X2">
            <v>12</v>
          </cell>
          <cell r="Y2">
            <v>0.27</v>
          </cell>
        </row>
        <row r="3">
          <cell r="X3">
            <v>14</v>
          </cell>
          <cell r="Y3">
            <v>0.32</v>
          </cell>
        </row>
        <row r="4">
          <cell r="X4">
            <v>15</v>
          </cell>
          <cell r="Y4">
            <v>0.37</v>
          </cell>
        </row>
        <row r="5">
          <cell r="X5">
            <v>17</v>
          </cell>
          <cell r="Y5">
            <v>0.42</v>
          </cell>
        </row>
        <row r="6">
          <cell r="X6">
            <v>18</v>
          </cell>
          <cell r="Y6">
            <v>0.47</v>
          </cell>
        </row>
        <row r="7">
          <cell r="X7">
            <v>20</v>
          </cell>
          <cell r="Y7">
            <v>0.55000000000000004</v>
          </cell>
        </row>
        <row r="8">
          <cell r="X8">
            <v>22</v>
          </cell>
          <cell r="Y8">
            <v>0.65</v>
          </cell>
        </row>
        <row r="9">
          <cell r="X9">
            <v>23</v>
          </cell>
          <cell r="Y9">
            <v>0.75</v>
          </cell>
        </row>
        <row r="10">
          <cell r="X10">
            <v>25</v>
          </cell>
          <cell r="Y10">
            <v>0.85</v>
          </cell>
        </row>
        <row r="11">
          <cell r="X11">
            <v>26</v>
          </cell>
          <cell r="Y11">
            <v>0.95</v>
          </cell>
        </row>
        <row r="12">
          <cell r="X12">
            <v>28</v>
          </cell>
          <cell r="Y12">
            <v>1.05</v>
          </cell>
        </row>
        <row r="13">
          <cell r="X13">
            <v>30</v>
          </cell>
          <cell r="Y13">
            <v>1.1499999999999999</v>
          </cell>
        </row>
        <row r="14">
          <cell r="X14">
            <v>33</v>
          </cell>
          <cell r="Y14">
            <v>1.25</v>
          </cell>
        </row>
        <row r="15">
          <cell r="X15">
            <v>35</v>
          </cell>
          <cell r="Y15">
            <v>1.35</v>
          </cell>
        </row>
        <row r="16">
          <cell r="X16">
            <v>38</v>
          </cell>
          <cell r="Y16">
            <v>1.45</v>
          </cell>
        </row>
        <row r="17">
          <cell r="X17">
            <v>40</v>
          </cell>
          <cell r="Y17">
            <v>1.55</v>
          </cell>
        </row>
        <row r="18">
          <cell r="X18">
            <v>42</v>
          </cell>
          <cell r="Y18">
            <v>1.65</v>
          </cell>
        </row>
        <row r="19">
          <cell r="X19">
            <v>45</v>
          </cell>
          <cell r="Y19">
            <v>1.75</v>
          </cell>
        </row>
        <row r="20">
          <cell r="X20">
            <v>47</v>
          </cell>
          <cell r="Y20">
            <v>1.85</v>
          </cell>
        </row>
        <row r="21">
          <cell r="X21">
            <v>50</v>
          </cell>
          <cell r="Y21">
            <v>1.95</v>
          </cell>
        </row>
        <row r="22">
          <cell r="X22">
            <v>52</v>
          </cell>
          <cell r="Y22">
            <v>2.12</v>
          </cell>
        </row>
        <row r="23">
          <cell r="X23">
            <v>56</v>
          </cell>
          <cell r="Y23">
            <v>2.37</v>
          </cell>
        </row>
        <row r="24">
          <cell r="X24">
            <v>60</v>
          </cell>
          <cell r="Y24">
            <v>2.62</v>
          </cell>
        </row>
        <row r="25">
          <cell r="X25">
            <v>64</v>
          </cell>
          <cell r="Y25">
            <v>2.87</v>
          </cell>
        </row>
        <row r="26">
          <cell r="X26">
            <v>68</v>
          </cell>
          <cell r="Y26">
            <v>3.12</v>
          </cell>
        </row>
        <row r="27">
          <cell r="X27">
            <v>72</v>
          </cell>
          <cell r="Y27">
            <v>3.37</v>
          </cell>
        </row>
        <row r="28">
          <cell r="X28">
            <v>80</v>
          </cell>
          <cell r="Y28">
            <v>3.75</v>
          </cell>
        </row>
        <row r="29">
          <cell r="X29">
            <v>88</v>
          </cell>
          <cell r="Y29">
            <v>4.25</v>
          </cell>
        </row>
        <row r="30">
          <cell r="X30">
            <v>96</v>
          </cell>
          <cell r="Y30">
            <v>4.75</v>
          </cell>
        </row>
        <row r="31">
          <cell r="X31">
            <v>104</v>
          </cell>
          <cell r="Y31">
            <v>5.25</v>
          </cell>
        </row>
        <row r="32">
          <cell r="X32">
            <v>112</v>
          </cell>
          <cell r="Y32">
            <v>5.75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333C-1403-4416-828D-A346160F551E}">
  <sheetPr>
    <pageSetUpPr fitToPage="1"/>
  </sheetPr>
  <dimension ref="A1:R43"/>
  <sheetViews>
    <sheetView tabSelected="1" workbookViewId="0"/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8" t="s">
        <v>10</v>
      </c>
      <c r="N1" s="8" t="s">
        <v>11</v>
      </c>
      <c r="O1" s="7" t="s">
        <v>12</v>
      </c>
      <c r="P1" s="9" t="s">
        <v>13</v>
      </c>
      <c r="Q1" s="10" t="s">
        <v>14</v>
      </c>
      <c r="R1" s="11" t="s">
        <v>15</v>
      </c>
    </row>
    <row r="2" spans="1:18" ht="15.75" x14ac:dyDescent="0.25">
      <c r="A2" s="12">
        <v>1</v>
      </c>
      <c r="B2" s="13">
        <v>44592</v>
      </c>
      <c r="C2" s="14" t="s">
        <v>16</v>
      </c>
      <c r="D2" s="15" t="s">
        <v>17</v>
      </c>
      <c r="E2" s="16">
        <f>VLOOKUP(F2,'[1]Groep A'!X$2:Y125,2)</f>
        <v>0.55000000000000004</v>
      </c>
      <c r="F2" s="17">
        <v>20</v>
      </c>
      <c r="G2" s="18">
        <f t="shared" ref="G2:G43" si="0">F2/25</f>
        <v>0.8</v>
      </c>
      <c r="H2" s="19">
        <v>26</v>
      </c>
      <c r="I2" s="20">
        <v>4</v>
      </c>
      <c r="J2" s="21">
        <f t="shared" ref="J2:J43" si="1">H2/F2*100</f>
        <v>130</v>
      </c>
      <c r="K2" s="19">
        <v>37</v>
      </c>
      <c r="L2" s="19">
        <v>7</v>
      </c>
      <c r="M2" s="21">
        <f t="shared" ref="M2:M43" si="2">K2/F2*100</f>
        <v>185</v>
      </c>
      <c r="N2" s="22">
        <f t="shared" ref="N2:N43" si="3">H2+K2</f>
        <v>63</v>
      </c>
      <c r="O2" s="23">
        <f t="shared" ref="O2:O43" si="4">N2/50</f>
        <v>1.26</v>
      </c>
      <c r="P2" s="24">
        <f t="shared" ref="P2:P43" si="5">O2/G2*100</f>
        <v>157.5</v>
      </c>
      <c r="Q2" s="25">
        <f t="shared" ref="Q2:Q43" si="6">ROUNDDOWN(P2,0)</f>
        <v>157</v>
      </c>
      <c r="R2" s="26"/>
    </row>
    <row r="3" spans="1:18" ht="15.75" x14ac:dyDescent="0.25">
      <c r="A3" s="12">
        <v>2</v>
      </c>
      <c r="B3" s="13">
        <v>44597</v>
      </c>
      <c r="C3" s="27" t="s">
        <v>18</v>
      </c>
      <c r="D3" s="15" t="s">
        <v>17</v>
      </c>
      <c r="E3" s="16">
        <f>VLOOKUP(F3,'[1]Groep A'!X$2:Y242,2)</f>
        <v>1.25</v>
      </c>
      <c r="F3" s="17">
        <v>33</v>
      </c>
      <c r="G3" s="18">
        <f t="shared" si="0"/>
        <v>1.32</v>
      </c>
      <c r="H3" s="19">
        <v>45</v>
      </c>
      <c r="I3" s="20">
        <v>9</v>
      </c>
      <c r="J3" s="21">
        <f t="shared" si="1"/>
        <v>136.36363636363635</v>
      </c>
      <c r="K3" s="19">
        <v>51</v>
      </c>
      <c r="L3" s="19">
        <v>9</v>
      </c>
      <c r="M3" s="21">
        <f t="shared" si="2"/>
        <v>154.54545454545453</v>
      </c>
      <c r="N3" s="22">
        <f t="shared" si="3"/>
        <v>96</v>
      </c>
      <c r="O3" s="23">
        <f t="shared" si="4"/>
        <v>1.92</v>
      </c>
      <c r="P3" s="28">
        <f t="shared" si="5"/>
        <v>145.45454545454544</v>
      </c>
      <c r="Q3" s="25">
        <f t="shared" si="6"/>
        <v>145</v>
      </c>
      <c r="R3" s="26"/>
    </row>
    <row r="4" spans="1:18" ht="15.75" x14ac:dyDescent="0.25">
      <c r="A4" s="12">
        <v>3</v>
      </c>
      <c r="B4" s="13">
        <v>44593</v>
      </c>
      <c r="C4" s="29" t="s">
        <v>19</v>
      </c>
      <c r="D4" s="15" t="s">
        <v>17</v>
      </c>
      <c r="E4" s="16">
        <f>VLOOKUP(F4,'[1]Groep A'!X$2:Y144,2)</f>
        <v>0.55000000000000004</v>
      </c>
      <c r="F4" s="17">
        <v>20</v>
      </c>
      <c r="G4" s="18">
        <f t="shared" si="0"/>
        <v>0.8</v>
      </c>
      <c r="H4" s="19">
        <v>17</v>
      </c>
      <c r="I4" s="20">
        <v>4</v>
      </c>
      <c r="J4" s="21">
        <f t="shared" si="1"/>
        <v>85</v>
      </c>
      <c r="K4" s="19">
        <v>32</v>
      </c>
      <c r="L4" s="19">
        <v>6</v>
      </c>
      <c r="M4" s="21">
        <f t="shared" si="2"/>
        <v>160</v>
      </c>
      <c r="N4" s="22">
        <f t="shared" si="3"/>
        <v>49</v>
      </c>
      <c r="O4" s="23">
        <f t="shared" si="4"/>
        <v>0.98</v>
      </c>
      <c r="P4" s="28">
        <f t="shared" si="5"/>
        <v>122.49999999999999</v>
      </c>
      <c r="Q4" s="25">
        <f t="shared" si="6"/>
        <v>122</v>
      </c>
      <c r="R4" s="26"/>
    </row>
    <row r="5" spans="1:18" ht="15.75" x14ac:dyDescent="0.25">
      <c r="A5" s="12">
        <v>4</v>
      </c>
      <c r="B5" s="30">
        <v>44596</v>
      </c>
      <c r="C5" s="29" t="s">
        <v>20</v>
      </c>
      <c r="D5" s="15" t="s">
        <v>17</v>
      </c>
      <c r="E5" s="16">
        <f>VLOOKUP(F5,'[1]Groep A'!X$2:Y235,2)</f>
        <v>0.95</v>
      </c>
      <c r="F5" s="17">
        <v>26</v>
      </c>
      <c r="G5" s="18">
        <f t="shared" si="0"/>
        <v>1.04</v>
      </c>
      <c r="H5" s="19">
        <v>24</v>
      </c>
      <c r="I5" s="20">
        <v>5</v>
      </c>
      <c r="J5" s="21">
        <f t="shared" si="1"/>
        <v>92.307692307692307</v>
      </c>
      <c r="K5" s="19">
        <v>37</v>
      </c>
      <c r="L5" s="19">
        <v>7</v>
      </c>
      <c r="M5" s="21">
        <f t="shared" si="2"/>
        <v>142.30769230769232</v>
      </c>
      <c r="N5" s="22">
        <f t="shared" si="3"/>
        <v>61</v>
      </c>
      <c r="O5" s="23">
        <f t="shared" si="4"/>
        <v>1.22</v>
      </c>
      <c r="P5" s="28">
        <f t="shared" si="5"/>
        <v>117.30769230769229</v>
      </c>
      <c r="Q5" s="25">
        <f t="shared" si="6"/>
        <v>117</v>
      </c>
      <c r="R5" s="26"/>
    </row>
    <row r="6" spans="1:18" ht="15.75" x14ac:dyDescent="0.25">
      <c r="A6" s="12">
        <v>5</v>
      </c>
      <c r="B6" s="13">
        <v>44593</v>
      </c>
      <c r="C6" s="31" t="s">
        <v>21</v>
      </c>
      <c r="D6" s="15" t="s">
        <v>17</v>
      </c>
      <c r="E6" s="16">
        <f>VLOOKUP(F6,'[1]Groep A'!X$2:Y141,2)</f>
        <v>0.95</v>
      </c>
      <c r="F6" s="32">
        <v>26</v>
      </c>
      <c r="G6" s="18">
        <f t="shared" si="0"/>
        <v>1.04</v>
      </c>
      <c r="H6" s="19">
        <v>31</v>
      </c>
      <c r="I6" s="20">
        <v>6</v>
      </c>
      <c r="J6" s="21">
        <f t="shared" si="1"/>
        <v>119.23076923076923</v>
      </c>
      <c r="K6" s="19">
        <v>29</v>
      </c>
      <c r="L6" s="19">
        <v>5</v>
      </c>
      <c r="M6" s="21">
        <f t="shared" si="2"/>
        <v>111.53846153846155</v>
      </c>
      <c r="N6" s="22">
        <f t="shared" si="3"/>
        <v>60</v>
      </c>
      <c r="O6" s="23">
        <f t="shared" si="4"/>
        <v>1.2</v>
      </c>
      <c r="P6" s="28">
        <f t="shared" si="5"/>
        <v>115.38461538461537</v>
      </c>
      <c r="Q6" s="25">
        <f t="shared" si="6"/>
        <v>115</v>
      </c>
      <c r="R6" s="26"/>
    </row>
    <row r="7" spans="1:18" ht="15.75" x14ac:dyDescent="0.25">
      <c r="A7" s="12">
        <v>6</v>
      </c>
      <c r="B7" s="13">
        <v>44597</v>
      </c>
      <c r="C7" s="33" t="s">
        <v>22</v>
      </c>
      <c r="D7" s="15" t="s">
        <v>17</v>
      </c>
      <c r="E7" s="16">
        <f>VLOOKUP(F7,'[1]Groep A'!X$2:Y225,2)</f>
        <v>0.75</v>
      </c>
      <c r="F7" s="17">
        <v>23</v>
      </c>
      <c r="G7" s="18">
        <f t="shared" si="0"/>
        <v>0.92</v>
      </c>
      <c r="H7" s="19">
        <v>28</v>
      </c>
      <c r="I7" s="20">
        <v>4</v>
      </c>
      <c r="J7" s="21">
        <f t="shared" si="1"/>
        <v>121.73913043478262</v>
      </c>
      <c r="K7" s="19">
        <v>23</v>
      </c>
      <c r="L7" s="19">
        <v>4</v>
      </c>
      <c r="M7" s="21">
        <f t="shared" si="2"/>
        <v>100</v>
      </c>
      <c r="N7" s="22">
        <f t="shared" si="3"/>
        <v>51</v>
      </c>
      <c r="O7" s="23">
        <f t="shared" si="4"/>
        <v>1.02</v>
      </c>
      <c r="P7" s="28">
        <f t="shared" si="5"/>
        <v>110.86956521739131</v>
      </c>
      <c r="Q7" s="25">
        <f t="shared" si="6"/>
        <v>110</v>
      </c>
      <c r="R7" s="26"/>
    </row>
    <row r="8" spans="1:18" ht="15.75" x14ac:dyDescent="0.25">
      <c r="A8" s="12">
        <v>7</v>
      </c>
      <c r="B8" s="13">
        <v>44597</v>
      </c>
      <c r="C8" s="29" t="s">
        <v>23</v>
      </c>
      <c r="D8" s="15" t="s">
        <v>17</v>
      </c>
      <c r="E8" s="16">
        <f>VLOOKUP(F8,'[1]Groep A'!X$2:Y228,2)</f>
        <v>0.75</v>
      </c>
      <c r="F8" s="17">
        <v>23</v>
      </c>
      <c r="G8" s="18">
        <f t="shared" si="0"/>
        <v>0.92</v>
      </c>
      <c r="H8" s="19">
        <v>28</v>
      </c>
      <c r="I8" s="20">
        <v>6</v>
      </c>
      <c r="J8" s="21">
        <f t="shared" si="1"/>
        <v>121.73913043478262</v>
      </c>
      <c r="K8" s="19">
        <v>22</v>
      </c>
      <c r="L8" s="19">
        <v>3</v>
      </c>
      <c r="M8" s="21">
        <f t="shared" si="2"/>
        <v>95.652173913043484</v>
      </c>
      <c r="N8" s="22">
        <f t="shared" si="3"/>
        <v>50</v>
      </c>
      <c r="O8" s="23">
        <f t="shared" si="4"/>
        <v>1</v>
      </c>
      <c r="P8" s="28">
        <f t="shared" si="5"/>
        <v>108.69565217391303</v>
      </c>
      <c r="Q8" s="25">
        <f t="shared" si="6"/>
        <v>108</v>
      </c>
      <c r="R8" s="26"/>
    </row>
    <row r="9" spans="1:18" x14ac:dyDescent="0.25">
      <c r="A9" s="12">
        <v>8</v>
      </c>
      <c r="B9" s="30">
        <v>44593</v>
      </c>
      <c r="C9" s="34" t="s">
        <v>24</v>
      </c>
      <c r="D9" s="15" t="s">
        <v>17</v>
      </c>
      <c r="E9" s="16">
        <f>VLOOKUP(F9,'[1]Groep A'!X$2:Y55,2)</f>
        <v>1.1499999999999999</v>
      </c>
      <c r="F9" s="17">
        <v>30</v>
      </c>
      <c r="G9" s="18">
        <f t="shared" si="0"/>
        <v>1.2</v>
      </c>
      <c r="H9" s="35">
        <v>27</v>
      </c>
      <c r="I9" s="35">
        <v>6</v>
      </c>
      <c r="J9" s="21">
        <f t="shared" si="1"/>
        <v>90</v>
      </c>
      <c r="K9" s="35">
        <v>38</v>
      </c>
      <c r="L9" s="35">
        <v>9</v>
      </c>
      <c r="M9" s="21">
        <f t="shared" si="2"/>
        <v>126.66666666666666</v>
      </c>
      <c r="N9" s="22">
        <f t="shared" si="3"/>
        <v>65</v>
      </c>
      <c r="O9" s="23">
        <f t="shared" si="4"/>
        <v>1.3</v>
      </c>
      <c r="P9" s="28">
        <f t="shared" si="5"/>
        <v>108.33333333333334</v>
      </c>
      <c r="Q9" s="25">
        <f t="shared" si="6"/>
        <v>108</v>
      </c>
      <c r="R9" s="26"/>
    </row>
    <row r="10" spans="1:18" ht="15.75" x14ac:dyDescent="0.25">
      <c r="A10" s="12">
        <v>9</v>
      </c>
      <c r="B10" s="13">
        <v>44597</v>
      </c>
      <c r="C10" s="29" t="s">
        <v>25</v>
      </c>
      <c r="D10" s="15" t="s">
        <v>17</v>
      </c>
      <c r="E10" s="16">
        <f>VLOOKUP(F10,'[1]Groep A'!X$2:Y81,2)</f>
        <v>0.85</v>
      </c>
      <c r="F10" s="17">
        <v>25</v>
      </c>
      <c r="G10" s="18">
        <f t="shared" si="0"/>
        <v>1</v>
      </c>
      <c r="H10" s="19">
        <v>30</v>
      </c>
      <c r="I10" s="20">
        <v>4</v>
      </c>
      <c r="J10" s="21">
        <f t="shared" si="1"/>
        <v>120</v>
      </c>
      <c r="K10" s="19">
        <v>24</v>
      </c>
      <c r="L10" s="19">
        <v>5</v>
      </c>
      <c r="M10" s="21">
        <f t="shared" si="2"/>
        <v>96</v>
      </c>
      <c r="N10" s="22">
        <f t="shared" si="3"/>
        <v>54</v>
      </c>
      <c r="O10" s="23">
        <f t="shared" si="4"/>
        <v>1.08</v>
      </c>
      <c r="P10" s="28">
        <f t="shared" si="5"/>
        <v>108</v>
      </c>
      <c r="Q10" s="25">
        <f t="shared" si="6"/>
        <v>108</v>
      </c>
      <c r="R10" s="26"/>
    </row>
    <row r="11" spans="1:18" ht="15.75" x14ac:dyDescent="0.25">
      <c r="A11" s="12">
        <v>10</v>
      </c>
      <c r="B11" s="13">
        <v>44593</v>
      </c>
      <c r="C11" s="29" t="s">
        <v>26</v>
      </c>
      <c r="D11" s="15" t="s">
        <v>17</v>
      </c>
      <c r="E11" s="16">
        <f>VLOOKUP(F11,'[1]Groep A'!X$2:Y140,2)</f>
        <v>0.95</v>
      </c>
      <c r="F11" s="17">
        <v>26</v>
      </c>
      <c r="G11" s="18">
        <f t="shared" si="0"/>
        <v>1.04</v>
      </c>
      <c r="H11" s="19">
        <v>36</v>
      </c>
      <c r="I11" s="20">
        <v>7</v>
      </c>
      <c r="J11" s="21">
        <f t="shared" si="1"/>
        <v>138.46153846153845</v>
      </c>
      <c r="K11" s="19">
        <v>19</v>
      </c>
      <c r="L11" s="19">
        <v>4</v>
      </c>
      <c r="M11" s="21">
        <f t="shared" si="2"/>
        <v>73.076923076923066</v>
      </c>
      <c r="N11" s="22">
        <f t="shared" si="3"/>
        <v>55</v>
      </c>
      <c r="O11" s="23">
        <f t="shared" si="4"/>
        <v>1.1000000000000001</v>
      </c>
      <c r="P11" s="28">
        <f t="shared" si="5"/>
        <v>105.76923076923077</v>
      </c>
      <c r="Q11" s="25">
        <f t="shared" si="6"/>
        <v>105</v>
      </c>
      <c r="R11" s="26"/>
    </row>
    <row r="12" spans="1:18" x14ac:dyDescent="0.25">
      <c r="A12" s="12">
        <v>11</v>
      </c>
      <c r="B12" s="13">
        <v>44593</v>
      </c>
      <c r="C12" s="29" t="s">
        <v>27</v>
      </c>
      <c r="D12" s="15" t="s">
        <v>17</v>
      </c>
      <c r="E12" s="16">
        <f>VLOOKUP(F12,'[1]Groep A'!X$2:Y60,2)</f>
        <v>1.45</v>
      </c>
      <c r="F12" s="17">
        <v>38</v>
      </c>
      <c r="G12" s="18">
        <f t="shared" si="0"/>
        <v>1.52</v>
      </c>
      <c r="H12" s="35">
        <v>44</v>
      </c>
      <c r="I12" s="35">
        <v>7</v>
      </c>
      <c r="J12" s="21">
        <f t="shared" si="1"/>
        <v>115.78947368421053</v>
      </c>
      <c r="K12" s="35">
        <v>35</v>
      </c>
      <c r="L12" s="35">
        <v>5</v>
      </c>
      <c r="M12" s="21">
        <f t="shared" si="2"/>
        <v>92.10526315789474</v>
      </c>
      <c r="N12" s="22">
        <f t="shared" si="3"/>
        <v>79</v>
      </c>
      <c r="O12" s="23">
        <f t="shared" si="4"/>
        <v>1.58</v>
      </c>
      <c r="P12" s="28">
        <f t="shared" si="5"/>
        <v>103.94736842105263</v>
      </c>
      <c r="Q12" s="25">
        <f t="shared" si="6"/>
        <v>103</v>
      </c>
      <c r="R12" s="26"/>
    </row>
    <row r="13" spans="1:18" ht="15.75" x14ac:dyDescent="0.25">
      <c r="A13" s="12">
        <v>12</v>
      </c>
      <c r="B13" s="30">
        <v>44600</v>
      </c>
      <c r="C13" s="29" t="s">
        <v>28</v>
      </c>
      <c r="D13" s="15" t="s">
        <v>17</v>
      </c>
      <c r="E13" s="16">
        <f>VLOOKUP(F13,'[1]Groep A'!X$2:Y226,2)</f>
        <v>1.45</v>
      </c>
      <c r="F13" s="17">
        <v>38</v>
      </c>
      <c r="G13" s="18">
        <f t="shared" si="0"/>
        <v>1.52</v>
      </c>
      <c r="H13" s="19">
        <v>41</v>
      </c>
      <c r="I13" s="20">
        <v>10</v>
      </c>
      <c r="J13" s="21">
        <f t="shared" si="1"/>
        <v>107.89473684210526</v>
      </c>
      <c r="K13" s="19">
        <v>38</v>
      </c>
      <c r="L13" s="19">
        <v>7</v>
      </c>
      <c r="M13" s="21">
        <f t="shared" si="2"/>
        <v>100</v>
      </c>
      <c r="N13" s="22">
        <f t="shared" si="3"/>
        <v>79</v>
      </c>
      <c r="O13" s="23">
        <f t="shared" si="4"/>
        <v>1.58</v>
      </c>
      <c r="P13" s="28">
        <f t="shared" si="5"/>
        <v>103.94736842105263</v>
      </c>
      <c r="Q13" s="25">
        <f t="shared" si="6"/>
        <v>103</v>
      </c>
      <c r="R13" s="26"/>
    </row>
    <row r="14" spans="1:18" ht="15.75" x14ac:dyDescent="0.25">
      <c r="A14" s="12">
        <v>13</v>
      </c>
      <c r="B14" s="13">
        <v>44600</v>
      </c>
      <c r="C14" s="29" t="s">
        <v>29</v>
      </c>
      <c r="D14" s="15" t="s">
        <v>17</v>
      </c>
      <c r="E14" s="16">
        <f>VLOOKUP(F14,'[1]Groep A'!X$2:Y190,2)</f>
        <v>1.05</v>
      </c>
      <c r="F14" s="17">
        <v>28</v>
      </c>
      <c r="G14" s="18">
        <f t="shared" si="0"/>
        <v>1.1200000000000001</v>
      </c>
      <c r="H14" s="19">
        <v>42</v>
      </c>
      <c r="I14" s="20">
        <v>8</v>
      </c>
      <c r="J14" s="21">
        <f t="shared" si="1"/>
        <v>150</v>
      </c>
      <c r="K14" s="19">
        <v>16</v>
      </c>
      <c r="L14" s="19">
        <v>4</v>
      </c>
      <c r="M14" s="21">
        <f t="shared" si="2"/>
        <v>57.142857142857139</v>
      </c>
      <c r="N14" s="22">
        <f t="shared" si="3"/>
        <v>58</v>
      </c>
      <c r="O14" s="23">
        <f t="shared" si="4"/>
        <v>1.1599999999999999</v>
      </c>
      <c r="P14" s="28">
        <f t="shared" si="5"/>
        <v>103.57142857142856</v>
      </c>
      <c r="Q14" s="25">
        <f t="shared" si="6"/>
        <v>103</v>
      </c>
      <c r="R14" s="26"/>
    </row>
    <row r="15" spans="1:18" ht="15.75" x14ac:dyDescent="0.25">
      <c r="A15" s="12">
        <v>14</v>
      </c>
      <c r="B15" s="13">
        <v>44600</v>
      </c>
      <c r="C15" s="33" t="s">
        <v>30</v>
      </c>
      <c r="D15" s="15" t="s">
        <v>17</v>
      </c>
      <c r="E15" s="16">
        <f>VLOOKUP(F15,'[1]Groep A'!X$2:Y129,2)</f>
        <v>1.25</v>
      </c>
      <c r="F15" s="17">
        <v>33</v>
      </c>
      <c r="G15" s="18">
        <f t="shared" si="0"/>
        <v>1.32</v>
      </c>
      <c r="H15" s="19">
        <v>34</v>
      </c>
      <c r="I15" s="20">
        <v>12</v>
      </c>
      <c r="J15" s="21">
        <f t="shared" si="1"/>
        <v>103.03030303030303</v>
      </c>
      <c r="K15" s="19">
        <v>34</v>
      </c>
      <c r="L15" s="19">
        <v>6</v>
      </c>
      <c r="M15" s="21">
        <f t="shared" si="2"/>
        <v>103.03030303030303</v>
      </c>
      <c r="N15" s="22">
        <f t="shared" si="3"/>
        <v>68</v>
      </c>
      <c r="O15" s="23">
        <f t="shared" si="4"/>
        <v>1.36</v>
      </c>
      <c r="P15" s="28">
        <f t="shared" si="5"/>
        <v>103.03030303030303</v>
      </c>
      <c r="Q15" s="25">
        <f t="shared" si="6"/>
        <v>103</v>
      </c>
      <c r="R15" s="26"/>
    </row>
    <row r="16" spans="1:18" ht="15.75" x14ac:dyDescent="0.25">
      <c r="A16" s="12">
        <v>15</v>
      </c>
      <c r="B16" s="13">
        <v>44600</v>
      </c>
      <c r="C16" s="36" t="s">
        <v>31</v>
      </c>
      <c r="D16" s="15" t="s">
        <v>17</v>
      </c>
      <c r="E16" s="16">
        <f>VLOOKUP(F16,'[1]Groep A'!X$2:Y137,2)</f>
        <v>0.55000000000000004</v>
      </c>
      <c r="F16" s="17">
        <v>20</v>
      </c>
      <c r="G16" s="18">
        <f t="shared" si="0"/>
        <v>0.8</v>
      </c>
      <c r="H16" s="19">
        <v>20</v>
      </c>
      <c r="I16" s="20">
        <v>4</v>
      </c>
      <c r="J16" s="21">
        <f t="shared" si="1"/>
        <v>100</v>
      </c>
      <c r="K16" s="19">
        <v>21</v>
      </c>
      <c r="L16" s="19">
        <v>5</v>
      </c>
      <c r="M16" s="21">
        <f t="shared" si="2"/>
        <v>105</v>
      </c>
      <c r="N16" s="22">
        <f t="shared" si="3"/>
        <v>41</v>
      </c>
      <c r="O16" s="23">
        <f t="shared" si="4"/>
        <v>0.82</v>
      </c>
      <c r="P16" s="28">
        <f t="shared" si="5"/>
        <v>102.49999999999999</v>
      </c>
      <c r="Q16" s="25">
        <f t="shared" si="6"/>
        <v>102</v>
      </c>
      <c r="R16" s="26"/>
    </row>
    <row r="17" spans="1:18" ht="15.75" x14ac:dyDescent="0.25">
      <c r="A17" s="12">
        <v>16</v>
      </c>
      <c r="B17" s="30">
        <v>44591</v>
      </c>
      <c r="C17" s="29" t="s">
        <v>32</v>
      </c>
      <c r="D17" s="15" t="s">
        <v>17</v>
      </c>
      <c r="E17" s="16">
        <f>VLOOKUP(F17,'[1]Groep A'!X$2:Y227,2)</f>
        <v>1.25</v>
      </c>
      <c r="F17" s="17">
        <v>33</v>
      </c>
      <c r="G17" s="18">
        <f t="shared" si="0"/>
        <v>1.32</v>
      </c>
      <c r="H17" s="19">
        <v>36</v>
      </c>
      <c r="I17" s="20">
        <v>5</v>
      </c>
      <c r="J17" s="21">
        <f t="shared" si="1"/>
        <v>109.09090909090908</v>
      </c>
      <c r="K17" s="19">
        <v>31</v>
      </c>
      <c r="L17" s="19">
        <v>6</v>
      </c>
      <c r="M17" s="21">
        <f t="shared" si="2"/>
        <v>93.939393939393938</v>
      </c>
      <c r="N17" s="22">
        <f t="shared" si="3"/>
        <v>67</v>
      </c>
      <c r="O17" s="23">
        <f t="shared" si="4"/>
        <v>1.34</v>
      </c>
      <c r="P17" s="28">
        <f t="shared" si="5"/>
        <v>101.51515151515152</v>
      </c>
      <c r="Q17" s="25">
        <f t="shared" si="6"/>
        <v>101</v>
      </c>
      <c r="R17" s="26"/>
    </row>
    <row r="18" spans="1:18" x14ac:dyDescent="0.25">
      <c r="A18" s="12">
        <v>17</v>
      </c>
      <c r="B18" s="13">
        <v>44600</v>
      </c>
      <c r="C18" s="34" t="s">
        <v>33</v>
      </c>
      <c r="D18" s="15" t="s">
        <v>17</v>
      </c>
      <c r="E18" s="16">
        <f>VLOOKUP(F18,'[1]Groep A'!X$2:Y52,2)</f>
        <v>0.85</v>
      </c>
      <c r="F18" s="17">
        <v>25</v>
      </c>
      <c r="G18" s="18">
        <f t="shared" si="0"/>
        <v>1</v>
      </c>
      <c r="H18" s="35">
        <v>25</v>
      </c>
      <c r="I18" s="35">
        <v>9</v>
      </c>
      <c r="J18" s="21">
        <f t="shared" si="1"/>
        <v>100</v>
      </c>
      <c r="K18" s="35">
        <v>25</v>
      </c>
      <c r="L18" s="35">
        <v>5</v>
      </c>
      <c r="M18" s="21">
        <f t="shared" si="2"/>
        <v>100</v>
      </c>
      <c r="N18" s="22">
        <f t="shared" si="3"/>
        <v>50</v>
      </c>
      <c r="O18" s="23">
        <f t="shared" si="4"/>
        <v>1</v>
      </c>
      <c r="P18" s="28">
        <f t="shared" si="5"/>
        <v>100</v>
      </c>
      <c r="Q18" s="25">
        <f t="shared" si="6"/>
        <v>100</v>
      </c>
      <c r="R18" s="26"/>
    </row>
    <row r="19" spans="1:18" ht="15.75" x14ac:dyDescent="0.25">
      <c r="A19" s="12">
        <v>18</v>
      </c>
      <c r="B19" s="13">
        <v>44593</v>
      </c>
      <c r="C19" s="29" t="s">
        <v>34</v>
      </c>
      <c r="D19" s="15" t="s">
        <v>17</v>
      </c>
      <c r="E19" s="16">
        <f>VLOOKUP(F19,'[1]Groep A'!X$2:Y161,2)</f>
        <v>1.25</v>
      </c>
      <c r="F19" s="17">
        <v>33</v>
      </c>
      <c r="G19" s="18">
        <f t="shared" si="0"/>
        <v>1.32</v>
      </c>
      <c r="H19" s="19">
        <v>32</v>
      </c>
      <c r="I19" s="20">
        <v>6</v>
      </c>
      <c r="J19" s="21">
        <f t="shared" si="1"/>
        <v>96.969696969696969</v>
      </c>
      <c r="K19" s="19">
        <v>32</v>
      </c>
      <c r="L19" s="19">
        <v>7</v>
      </c>
      <c r="M19" s="21">
        <f t="shared" si="2"/>
        <v>96.969696969696969</v>
      </c>
      <c r="N19" s="22">
        <f t="shared" si="3"/>
        <v>64</v>
      </c>
      <c r="O19" s="23">
        <f t="shared" si="4"/>
        <v>1.28</v>
      </c>
      <c r="P19" s="28">
        <f t="shared" si="5"/>
        <v>96.969696969696969</v>
      </c>
      <c r="Q19" s="25">
        <f t="shared" si="6"/>
        <v>96</v>
      </c>
      <c r="R19" s="26"/>
    </row>
    <row r="20" spans="1:18" ht="15.75" x14ac:dyDescent="0.25">
      <c r="A20" s="12">
        <v>19</v>
      </c>
      <c r="B20" s="13">
        <v>44590</v>
      </c>
      <c r="C20" s="29" t="s">
        <v>35</v>
      </c>
      <c r="D20" s="15" t="s">
        <v>17</v>
      </c>
      <c r="E20" s="16">
        <f>VLOOKUP(F20,'[1]Groep A'!X$2:Y85,2)</f>
        <v>1.1499999999999999</v>
      </c>
      <c r="F20" s="17">
        <v>30</v>
      </c>
      <c r="G20" s="18">
        <f t="shared" si="0"/>
        <v>1.2</v>
      </c>
      <c r="H20" s="19">
        <v>28</v>
      </c>
      <c r="I20" s="20">
        <v>4</v>
      </c>
      <c r="J20" s="21">
        <f t="shared" si="1"/>
        <v>93.333333333333329</v>
      </c>
      <c r="K20" s="19">
        <v>30</v>
      </c>
      <c r="L20" s="19">
        <v>6</v>
      </c>
      <c r="M20" s="21">
        <f t="shared" si="2"/>
        <v>100</v>
      </c>
      <c r="N20" s="22">
        <f t="shared" si="3"/>
        <v>58</v>
      </c>
      <c r="O20" s="23">
        <f t="shared" si="4"/>
        <v>1.1599999999999999</v>
      </c>
      <c r="P20" s="28">
        <f t="shared" si="5"/>
        <v>96.666666666666671</v>
      </c>
      <c r="Q20" s="25">
        <f t="shared" si="6"/>
        <v>96</v>
      </c>
      <c r="R20" s="26"/>
    </row>
    <row r="21" spans="1:18" x14ac:dyDescent="0.25">
      <c r="A21" s="12">
        <v>20</v>
      </c>
      <c r="B21" s="30">
        <v>44592</v>
      </c>
      <c r="C21" s="29" t="s">
        <v>36</v>
      </c>
      <c r="D21" s="15" t="s">
        <v>17</v>
      </c>
      <c r="E21" s="16">
        <f>VLOOKUP(F21,'[1]Groep A'!X$2:Y56,2)</f>
        <v>0.65</v>
      </c>
      <c r="F21" s="17">
        <v>22</v>
      </c>
      <c r="G21" s="18">
        <f t="shared" si="0"/>
        <v>0.88</v>
      </c>
      <c r="H21" s="35">
        <v>15</v>
      </c>
      <c r="I21" s="35">
        <v>5</v>
      </c>
      <c r="J21" s="21">
        <f t="shared" si="1"/>
        <v>68.181818181818173</v>
      </c>
      <c r="K21" s="35">
        <v>27</v>
      </c>
      <c r="L21" s="35">
        <v>5</v>
      </c>
      <c r="M21" s="21">
        <f t="shared" si="2"/>
        <v>122.72727272727273</v>
      </c>
      <c r="N21" s="22">
        <f t="shared" si="3"/>
        <v>42</v>
      </c>
      <c r="O21" s="23">
        <f t="shared" si="4"/>
        <v>0.84</v>
      </c>
      <c r="P21" s="28">
        <f t="shared" si="5"/>
        <v>95.454545454545453</v>
      </c>
      <c r="Q21" s="25">
        <f t="shared" si="6"/>
        <v>95</v>
      </c>
      <c r="R21" s="26"/>
    </row>
    <row r="22" spans="1:18" ht="15.75" x14ac:dyDescent="0.25">
      <c r="A22" s="12">
        <v>21</v>
      </c>
      <c r="B22" s="13">
        <v>44597</v>
      </c>
      <c r="C22" s="29" t="s">
        <v>37</v>
      </c>
      <c r="D22" s="15" t="s">
        <v>17</v>
      </c>
      <c r="E22" s="16">
        <f>VLOOKUP(F22,'[1]Groep A'!X$2:Y77,2)</f>
        <v>0.65</v>
      </c>
      <c r="F22" s="17">
        <v>22</v>
      </c>
      <c r="G22" s="18">
        <f t="shared" si="0"/>
        <v>0.88</v>
      </c>
      <c r="H22" s="19">
        <v>16</v>
      </c>
      <c r="I22" s="20">
        <v>3</v>
      </c>
      <c r="J22" s="21">
        <f t="shared" si="1"/>
        <v>72.727272727272734</v>
      </c>
      <c r="K22" s="19">
        <v>26</v>
      </c>
      <c r="L22" s="19">
        <v>5</v>
      </c>
      <c r="M22" s="21">
        <f t="shared" si="2"/>
        <v>118.18181818181819</v>
      </c>
      <c r="N22" s="22">
        <f t="shared" si="3"/>
        <v>42</v>
      </c>
      <c r="O22" s="23">
        <f t="shared" si="4"/>
        <v>0.84</v>
      </c>
      <c r="P22" s="28">
        <f t="shared" si="5"/>
        <v>95.454545454545453</v>
      </c>
      <c r="Q22" s="25">
        <f t="shared" si="6"/>
        <v>95</v>
      </c>
      <c r="R22" s="26"/>
    </row>
    <row r="23" spans="1:18" ht="15.75" x14ac:dyDescent="0.25">
      <c r="A23" s="12">
        <v>22</v>
      </c>
      <c r="B23" s="13">
        <v>44596</v>
      </c>
      <c r="C23" s="29" t="s">
        <v>38</v>
      </c>
      <c r="D23" s="15" t="s">
        <v>17</v>
      </c>
      <c r="E23" s="16">
        <f>VLOOKUP(F23,'[1]Groep A'!X$2:Y198,2)</f>
        <v>1.25</v>
      </c>
      <c r="F23" s="17">
        <v>33</v>
      </c>
      <c r="G23" s="18">
        <f t="shared" si="0"/>
        <v>1.32</v>
      </c>
      <c r="H23" s="19">
        <v>28</v>
      </c>
      <c r="I23" s="20">
        <v>6</v>
      </c>
      <c r="J23" s="21">
        <f t="shared" si="1"/>
        <v>84.848484848484844</v>
      </c>
      <c r="K23" s="19">
        <v>34</v>
      </c>
      <c r="L23" s="19">
        <v>10</v>
      </c>
      <c r="M23" s="21">
        <f t="shared" si="2"/>
        <v>103.03030303030303</v>
      </c>
      <c r="N23" s="22">
        <f t="shared" si="3"/>
        <v>62</v>
      </c>
      <c r="O23" s="23">
        <f t="shared" si="4"/>
        <v>1.24</v>
      </c>
      <c r="P23" s="28">
        <f t="shared" si="5"/>
        <v>93.939393939393938</v>
      </c>
      <c r="Q23" s="25">
        <f t="shared" si="6"/>
        <v>93</v>
      </c>
      <c r="R23" s="26"/>
    </row>
    <row r="24" spans="1:18" x14ac:dyDescent="0.25">
      <c r="A24" s="12">
        <v>23</v>
      </c>
      <c r="B24" s="13">
        <v>44590</v>
      </c>
      <c r="C24" s="29" t="s">
        <v>39</v>
      </c>
      <c r="D24" s="15" t="s">
        <v>17</v>
      </c>
      <c r="E24" s="16">
        <f>VLOOKUP(F24,'[1]Groep A'!X$2:Y29,2)</f>
        <v>1.05</v>
      </c>
      <c r="F24" s="17">
        <v>28</v>
      </c>
      <c r="G24" s="18">
        <f t="shared" si="0"/>
        <v>1.1200000000000001</v>
      </c>
      <c r="H24" s="35">
        <v>18</v>
      </c>
      <c r="I24" s="35">
        <v>3</v>
      </c>
      <c r="J24" s="21">
        <f t="shared" si="1"/>
        <v>64.285714285714292</v>
      </c>
      <c r="K24" s="35">
        <v>32</v>
      </c>
      <c r="L24" s="35">
        <v>6</v>
      </c>
      <c r="M24" s="21">
        <f t="shared" si="2"/>
        <v>114.28571428571428</v>
      </c>
      <c r="N24" s="22">
        <f t="shared" si="3"/>
        <v>50</v>
      </c>
      <c r="O24" s="23">
        <f t="shared" si="4"/>
        <v>1</v>
      </c>
      <c r="P24" s="28">
        <f t="shared" si="5"/>
        <v>89.285714285714278</v>
      </c>
      <c r="Q24" s="25">
        <f t="shared" si="6"/>
        <v>89</v>
      </c>
      <c r="R24" s="26"/>
    </row>
    <row r="25" spans="1:18" x14ac:dyDescent="0.25">
      <c r="A25" s="12">
        <v>24</v>
      </c>
      <c r="B25" s="30">
        <v>44593</v>
      </c>
      <c r="C25" s="29" t="s">
        <v>40</v>
      </c>
      <c r="D25" s="15" t="s">
        <v>17</v>
      </c>
      <c r="E25" s="16">
        <f>VLOOKUP(F25,'[1]Groep A'!X$2:Y46,2)</f>
        <v>0.95</v>
      </c>
      <c r="F25" s="17">
        <v>26</v>
      </c>
      <c r="G25" s="18">
        <f t="shared" si="0"/>
        <v>1.04</v>
      </c>
      <c r="H25" s="35">
        <v>26</v>
      </c>
      <c r="I25" s="35">
        <v>4</v>
      </c>
      <c r="J25" s="21">
        <f t="shared" si="1"/>
        <v>100</v>
      </c>
      <c r="K25" s="35">
        <v>20</v>
      </c>
      <c r="L25" s="35">
        <v>4</v>
      </c>
      <c r="M25" s="21">
        <f t="shared" si="2"/>
        <v>76.923076923076934</v>
      </c>
      <c r="N25" s="22">
        <f t="shared" si="3"/>
        <v>46</v>
      </c>
      <c r="O25" s="23">
        <f t="shared" si="4"/>
        <v>0.92</v>
      </c>
      <c r="P25" s="28">
        <f t="shared" si="5"/>
        <v>88.461538461538453</v>
      </c>
      <c r="Q25" s="25">
        <f t="shared" si="6"/>
        <v>88</v>
      </c>
      <c r="R25" s="26"/>
    </row>
    <row r="26" spans="1:18" ht="15.75" x14ac:dyDescent="0.25">
      <c r="A26" s="12">
        <v>25</v>
      </c>
      <c r="B26" s="13">
        <v>44600</v>
      </c>
      <c r="C26" s="29" t="s">
        <v>41</v>
      </c>
      <c r="D26" s="15" t="s">
        <v>17</v>
      </c>
      <c r="E26" s="16">
        <f>VLOOKUP(F26,'[1]Groep A'!X$2:Y213,2)</f>
        <v>0.95</v>
      </c>
      <c r="F26" s="17">
        <v>26</v>
      </c>
      <c r="G26" s="18">
        <f t="shared" si="0"/>
        <v>1.04</v>
      </c>
      <c r="H26" s="19">
        <v>28</v>
      </c>
      <c r="I26" s="20">
        <v>6</v>
      </c>
      <c r="J26" s="21">
        <f t="shared" si="1"/>
        <v>107.69230769230769</v>
      </c>
      <c r="K26" s="19">
        <v>18</v>
      </c>
      <c r="L26" s="19">
        <v>3</v>
      </c>
      <c r="M26" s="21">
        <f t="shared" si="2"/>
        <v>69.230769230769226</v>
      </c>
      <c r="N26" s="22">
        <f t="shared" si="3"/>
        <v>46</v>
      </c>
      <c r="O26" s="23">
        <f t="shared" si="4"/>
        <v>0.92</v>
      </c>
      <c r="P26" s="28">
        <f t="shared" si="5"/>
        <v>88.461538461538453</v>
      </c>
      <c r="Q26" s="25">
        <f t="shared" si="6"/>
        <v>88</v>
      </c>
      <c r="R26" s="26"/>
    </row>
    <row r="27" spans="1:18" ht="15.75" x14ac:dyDescent="0.25">
      <c r="A27" s="12">
        <v>26</v>
      </c>
      <c r="B27" s="13">
        <v>44596</v>
      </c>
      <c r="C27" s="29" t="s">
        <v>42</v>
      </c>
      <c r="D27" s="15" t="s">
        <v>17</v>
      </c>
      <c r="E27" s="16">
        <f>VLOOKUP(F27,'[1]Groep A'!X$2:Y94,2)</f>
        <v>0.65</v>
      </c>
      <c r="F27" s="17">
        <v>22</v>
      </c>
      <c r="G27" s="18">
        <f t="shared" si="0"/>
        <v>0.88</v>
      </c>
      <c r="H27" s="19">
        <v>24</v>
      </c>
      <c r="I27" s="20">
        <v>5</v>
      </c>
      <c r="J27" s="21">
        <f t="shared" si="1"/>
        <v>109.09090909090908</v>
      </c>
      <c r="K27" s="19">
        <v>14</v>
      </c>
      <c r="L27" s="19">
        <v>2</v>
      </c>
      <c r="M27" s="21">
        <f t="shared" si="2"/>
        <v>63.636363636363633</v>
      </c>
      <c r="N27" s="22">
        <f t="shared" si="3"/>
        <v>38</v>
      </c>
      <c r="O27" s="23">
        <f t="shared" si="4"/>
        <v>0.76</v>
      </c>
      <c r="P27" s="28">
        <f t="shared" si="5"/>
        <v>86.36363636363636</v>
      </c>
      <c r="Q27" s="25">
        <f t="shared" si="6"/>
        <v>86</v>
      </c>
      <c r="R27" s="26"/>
    </row>
    <row r="28" spans="1:18" ht="15.75" x14ac:dyDescent="0.25">
      <c r="A28" s="12">
        <v>27</v>
      </c>
      <c r="B28" s="13">
        <v>44689</v>
      </c>
      <c r="C28" s="29" t="s">
        <v>43</v>
      </c>
      <c r="D28" s="15" t="s">
        <v>17</v>
      </c>
      <c r="E28" s="16">
        <f>VLOOKUP(F28,'[1]Groep A'!X$2:Y246,2)</f>
        <v>1.35</v>
      </c>
      <c r="F28" s="37">
        <v>35</v>
      </c>
      <c r="G28" s="18">
        <f t="shared" si="0"/>
        <v>1.4</v>
      </c>
      <c r="H28" s="19">
        <v>17</v>
      </c>
      <c r="I28" s="20">
        <v>4</v>
      </c>
      <c r="J28" s="21">
        <f t="shared" si="1"/>
        <v>48.571428571428569</v>
      </c>
      <c r="K28" s="19">
        <v>42</v>
      </c>
      <c r="L28" s="19">
        <v>5</v>
      </c>
      <c r="M28" s="21">
        <f t="shared" si="2"/>
        <v>120</v>
      </c>
      <c r="N28" s="22">
        <f t="shared" si="3"/>
        <v>59</v>
      </c>
      <c r="O28" s="23">
        <f t="shared" si="4"/>
        <v>1.18</v>
      </c>
      <c r="P28" s="28">
        <f t="shared" si="5"/>
        <v>84.285714285714292</v>
      </c>
      <c r="Q28" s="25">
        <f t="shared" si="6"/>
        <v>84</v>
      </c>
      <c r="R28" s="26"/>
    </row>
    <row r="29" spans="1:18" ht="15.75" x14ac:dyDescent="0.25">
      <c r="A29" s="12">
        <v>28</v>
      </c>
      <c r="B29" s="30">
        <v>44593</v>
      </c>
      <c r="C29" s="29" t="s">
        <v>44</v>
      </c>
      <c r="D29" s="15" t="s">
        <v>17</v>
      </c>
      <c r="E29" s="16">
        <f>VLOOKUP(F29,'[1]Groep A'!X$2:Y62,2)</f>
        <v>0.85</v>
      </c>
      <c r="F29" s="37">
        <v>25</v>
      </c>
      <c r="G29" s="18">
        <f t="shared" si="0"/>
        <v>1</v>
      </c>
      <c r="H29" s="19">
        <v>22</v>
      </c>
      <c r="I29" s="20">
        <v>4</v>
      </c>
      <c r="J29" s="21">
        <f t="shared" si="1"/>
        <v>88</v>
      </c>
      <c r="K29" s="19">
        <v>19</v>
      </c>
      <c r="L29" s="19">
        <v>4</v>
      </c>
      <c r="M29" s="21">
        <f t="shared" si="2"/>
        <v>76</v>
      </c>
      <c r="N29" s="22">
        <f t="shared" si="3"/>
        <v>41</v>
      </c>
      <c r="O29" s="23">
        <f t="shared" si="4"/>
        <v>0.82</v>
      </c>
      <c r="P29" s="28">
        <f t="shared" si="5"/>
        <v>82</v>
      </c>
      <c r="Q29" s="25">
        <f t="shared" si="6"/>
        <v>82</v>
      </c>
      <c r="R29" s="26"/>
    </row>
    <row r="30" spans="1:18" ht="15.75" x14ac:dyDescent="0.25">
      <c r="A30" s="12">
        <v>29</v>
      </c>
      <c r="B30" s="13">
        <v>44593</v>
      </c>
      <c r="C30" s="29" t="s">
        <v>45</v>
      </c>
      <c r="D30" s="15" t="s">
        <v>17</v>
      </c>
      <c r="E30" s="16">
        <f>VLOOKUP(F30,'[1]Groep A'!X$2:Y143,2)</f>
        <v>1.25</v>
      </c>
      <c r="F30" s="37">
        <v>33</v>
      </c>
      <c r="G30" s="18">
        <f t="shared" si="0"/>
        <v>1.32</v>
      </c>
      <c r="H30" s="19">
        <v>25</v>
      </c>
      <c r="I30" s="20">
        <v>7</v>
      </c>
      <c r="J30" s="21">
        <f t="shared" si="1"/>
        <v>75.757575757575751</v>
      </c>
      <c r="K30" s="19">
        <v>29</v>
      </c>
      <c r="L30" s="19">
        <v>4</v>
      </c>
      <c r="M30" s="21">
        <f t="shared" si="2"/>
        <v>87.878787878787875</v>
      </c>
      <c r="N30" s="22">
        <f t="shared" si="3"/>
        <v>54</v>
      </c>
      <c r="O30" s="23">
        <f t="shared" si="4"/>
        <v>1.08</v>
      </c>
      <c r="P30" s="28">
        <f t="shared" si="5"/>
        <v>81.818181818181827</v>
      </c>
      <c r="Q30" s="25">
        <f t="shared" si="6"/>
        <v>81</v>
      </c>
      <c r="R30" s="26"/>
    </row>
    <row r="31" spans="1:18" ht="15.75" x14ac:dyDescent="0.25">
      <c r="A31" s="12">
        <v>30</v>
      </c>
      <c r="B31" s="13">
        <v>44597</v>
      </c>
      <c r="C31" s="29" t="s">
        <v>46</v>
      </c>
      <c r="D31" s="15" t="s">
        <v>17</v>
      </c>
      <c r="E31" s="16">
        <f>VLOOKUP(F31,'[1]Groep A'!X$2:Y117,2)</f>
        <v>0.95</v>
      </c>
      <c r="F31" s="37">
        <v>26</v>
      </c>
      <c r="G31" s="18">
        <f t="shared" si="0"/>
        <v>1.04</v>
      </c>
      <c r="H31" s="19">
        <v>25</v>
      </c>
      <c r="I31" s="20">
        <v>9</v>
      </c>
      <c r="J31" s="21">
        <f t="shared" si="1"/>
        <v>96.15384615384616</v>
      </c>
      <c r="K31" s="19">
        <v>17</v>
      </c>
      <c r="L31" s="19">
        <v>3</v>
      </c>
      <c r="M31" s="21">
        <f t="shared" si="2"/>
        <v>65.384615384615387</v>
      </c>
      <c r="N31" s="22">
        <f t="shared" si="3"/>
        <v>42</v>
      </c>
      <c r="O31" s="23">
        <f t="shared" si="4"/>
        <v>0.84</v>
      </c>
      <c r="P31" s="28">
        <f t="shared" si="5"/>
        <v>80.769230769230759</v>
      </c>
      <c r="Q31" s="25">
        <f t="shared" si="6"/>
        <v>80</v>
      </c>
      <c r="R31" s="26"/>
    </row>
    <row r="32" spans="1:18" ht="15.75" x14ac:dyDescent="0.25">
      <c r="A32" s="12">
        <v>31</v>
      </c>
      <c r="B32" s="13">
        <v>44600</v>
      </c>
      <c r="C32" s="34" t="s">
        <v>47</v>
      </c>
      <c r="D32" s="15" t="s">
        <v>17</v>
      </c>
      <c r="E32" s="16">
        <f>VLOOKUP(F32,'[1]Groep A'!X$2:Y196,2)</f>
        <v>1.35</v>
      </c>
      <c r="F32" s="37">
        <v>35</v>
      </c>
      <c r="G32" s="18">
        <f t="shared" si="0"/>
        <v>1.4</v>
      </c>
      <c r="H32" s="19">
        <v>21</v>
      </c>
      <c r="I32" s="20">
        <v>6</v>
      </c>
      <c r="J32" s="21">
        <f t="shared" si="1"/>
        <v>60</v>
      </c>
      <c r="K32" s="19">
        <v>33</v>
      </c>
      <c r="L32" s="19">
        <v>5</v>
      </c>
      <c r="M32" s="21">
        <f t="shared" si="2"/>
        <v>94.285714285714278</v>
      </c>
      <c r="N32" s="22">
        <f t="shared" si="3"/>
        <v>54</v>
      </c>
      <c r="O32" s="23">
        <f t="shared" si="4"/>
        <v>1.08</v>
      </c>
      <c r="P32" s="28">
        <f t="shared" si="5"/>
        <v>77.142857142857153</v>
      </c>
      <c r="Q32" s="25">
        <f t="shared" si="6"/>
        <v>77</v>
      </c>
      <c r="R32" s="26"/>
    </row>
    <row r="33" spans="1:18" ht="15.75" x14ac:dyDescent="0.25">
      <c r="A33" s="12">
        <v>32</v>
      </c>
      <c r="B33" s="30">
        <v>44597</v>
      </c>
      <c r="C33" s="34" t="s">
        <v>48</v>
      </c>
      <c r="D33" s="15" t="s">
        <v>17</v>
      </c>
      <c r="E33" s="16">
        <f>VLOOKUP(F33,'[1]Groep A'!X$2:Y214,2)</f>
        <v>1.05</v>
      </c>
      <c r="F33" s="37">
        <v>28</v>
      </c>
      <c r="G33" s="18">
        <f t="shared" si="0"/>
        <v>1.1200000000000001</v>
      </c>
      <c r="H33" s="19">
        <v>29</v>
      </c>
      <c r="I33" s="20">
        <v>5</v>
      </c>
      <c r="J33" s="21">
        <f t="shared" si="1"/>
        <v>103.57142857142858</v>
      </c>
      <c r="K33" s="19">
        <v>14</v>
      </c>
      <c r="L33" s="19">
        <v>6</v>
      </c>
      <c r="M33" s="21">
        <f t="shared" si="2"/>
        <v>50</v>
      </c>
      <c r="N33" s="22">
        <f t="shared" si="3"/>
        <v>43</v>
      </c>
      <c r="O33" s="23">
        <f t="shared" si="4"/>
        <v>0.86</v>
      </c>
      <c r="P33" s="28">
        <f t="shared" si="5"/>
        <v>76.785714285714278</v>
      </c>
      <c r="Q33" s="25">
        <f t="shared" si="6"/>
        <v>76</v>
      </c>
      <c r="R33" s="26"/>
    </row>
    <row r="34" spans="1:18" x14ac:dyDescent="0.25">
      <c r="A34" s="12">
        <v>33</v>
      </c>
      <c r="B34" s="13">
        <v>44592</v>
      </c>
      <c r="C34" s="29" t="s">
        <v>49</v>
      </c>
      <c r="D34" s="15" t="s">
        <v>17</v>
      </c>
      <c r="E34" s="16">
        <f>VLOOKUP(F34,'[1]Groep A'!X$2:Y67,2)</f>
        <v>1.45</v>
      </c>
      <c r="F34" s="37">
        <v>38</v>
      </c>
      <c r="G34" s="18">
        <f t="shared" si="0"/>
        <v>1.52</v>
      </c>
      <c r="H34" s="35">
        <v>38</v>
      </c>
      <c r="I34" s="35">
        <v>4</v>
      </c>
      <c r="J34" s="21">
        <f t="shared" si="1"/>
        <v>100</v>
      </c>
      <c r="K34" s="35">
        <v>20</v>
      </c>
      <c r="L34" s="35">
        <v>6</v>
      </c>
      <c r="M34" s="21">
        <f t="shared" si="2"/>
        <v>52.631578947368418</v>
      </c>
      <c r="N34" s="22">
        <f t="shared" si="3"/>
        <v>58</v>
      </c>
      <c r="O34" s="23">
        <f t="shared" si="4"/>
        <v>1.1599999999999999</v>
      </c>
      <c r="P34" s="28">
        <f t="shared" si="5"/>
        <v>76.315789473684205</v>
      </c>
      <c r="Q34" s="25">
        <f t="shared" si="6"/>
        <v>76</v>
      </c>
      <c r="R34" s="26"/>
    </row>
    <row r="35" spans="1:18" ht="15.75" x14ac:dyDescent="0.25">
      <c r="A35" s="12">
        <v>34</v>
      </c>
      <c r="B35" s="13">
        <v>44593</v>
      </c>
      <c r="C35" s="34" t="s">
        <v>50</v>
      </c>
      <c r="D35" s="15" t="s">
        <v>17</v>
      </c>
      <c r="E35" s="16">
        <f>VLOOKUP(F35,'[1]Groep A'!X$2:Y250,2)</f>
        <v>1.65</v>
      </c>
      <c r="F35" s="37">
        <v>42</v>
      </c>
      <c r="G35" s="18">
        <f t="shared" si="0"/>
        <v>1.68</v>
      </c>
      <c r="H35" s="19">
        <v>29</v>
      </c>
      <c r="I35" s="20">
        <v>6</v>
      </c>
      <c r="J35" s="21">
        <f t="shared" si="1"/>
        <v>69.047619047619051</v>
      </c>
      <c r="K35" s="19">
        <v>35</v>
      </c>
      <c r="L35" s="19">
        <v>5</v>
      </c>
      <c r="M35" s="21">
        <f t="shared" si="2"/>
        <v>83.333333333333343</v>
      </c>
      <c r="N35" s="22">
        <f t="shared" si="3"/>
        <v>64</v>
      </c>
      <c r="O35" s="23">
        <f t="shared" si="4"/>
        <v>1.28</v>
      </c>
      <c r="P35" s="28">
        <f t="shared" si="5"/>
        <v>76.190476190476204</v>
      </c>
      <c r="Q35" s="25">
        <f t="shared" si="6"/>
        <v>76</v>
      </c>
      <c r="R35" s="26"/>
    </row>
    <row r="36" spans="1:18" ht="15.75" x14ac:dyDescent="0.25">
      <c r="A36" s="12">
        <v>35</v>
      </c>
      <c r="B36" s="13">
        <v>44590</v>
      </c>
      <c r="C36" s="29" t="s">
        <v>51</v>
      </c>
      <c r="D36" s="15" t="s">
        <v>17</v>
      </c>
      <c r="E36" s="16">
        <f>VLOOKUP(F36,'[1]Groep A'!X$2:Y234,2)</f>
        <v>1.55</v>
      </c>
      <c r="F36" s="37">
        <v>40</v>
      </c>
      <c r="G36" s="18">
        <f t="shared" si="0"/>
        <v>1.6</v>
      </c>
      <c r="H36" s="19">
        <v>34</v>
      </c>
      <c r="I36" s="20">
        <v>6</v>
      </c>
      <c r="J36" s="21">
        <f t="shared" si="1"/>
        <v>85</v>
      </c>
      <c r="K36" s="19">
        <v>26</v>
      </c>
      <c r="L36" s="19">
        <v>4</v>
      </c>
      <c r="M36" s="21">
        <f t="shared" si="2"/>
        <v>65</v>
      </c>
      <c r="N36" s="22">
        <f t="shared" si="3"/>
        <v>60</v>
      </c>
      <c r="O36" s="23">
        <f t="shared" si="4"/>
        <v>1.2</v>
      </c>
      <c r="P36" s="28">
        <f t="shared" si="5"/>
        <v>74.999999999999986</v>
      </c>
      <c r="Q36" s="25">
        <f t="shared" si="6"/>
        <v>75</v>
      </c>
      <c r="R36" s="26"/>
    </row>
    <row r="37" spans="1:18" x14ac:dyDescent="0.25">
      <c r="A37" s="12">
        <v>36</v>
      </c>
      <c r="B37" s="38">
        <v>44593</v>
      </c>
      <c r="C37" s="29" t="s">
        <v>52</v>
      </c>
      <c r="D37" s="15" t="s">
        <v>17</v>
      </c>
      <c r="E37" s="16">
        <f>VLOOKUP(F37,'[1]Groep A'!X$2:Y69,2)</f>
        <v>1.45</v>
      </c>
      <c r="F37" s="37">
        <v>38</v>
      </c>
      <c r="G37" s="18">
        <f t="shared" si="0"/>
        <v>1.52</v>
      </c>
      <c r="H37" s="35">
        <v>26</v>
      </c>
      <c r="I37" s="35">
        <v>6</v>
      </c>
      <c r="J37" s="21">
        <f t="shared" si="1"/>
        <v>68.421052631578945</v>
      </c>
      <c r="K37" s="35">
        <v>31</v>
      </c>
      <c r="L37" s="35">
        <v>5</v>
      </c>
      <c r="M37" s="21">
        <f t="shared" si="2"/>
        <v>81.578947368421055</v>
      </c>
      <c r="N37" s="22">
        <f t="shared" si="3"/>
        <v>57</v>
      </c>
      <c r="O37" s="23">
        <f t="shared" si="4"/>
        <v>1.1399999999999999</v>
      </c>
      <c r="P37" s="28">
        <f t="shared" si="5"/>
        <v>74.999999999999986</v>
      </c>
      <c r="Q37" s="25">
        <f t="shared" si="6"/>
        <v>75</v>
      </c>
      <c r="R37" s="26"/>
    </row>
    <row r="38" spans="1:18" x14ac:dyDescent="0.25">
      <c r="A38" s="12">
        <v>37</v>
      </c>
      <c r="B38" s="39">
        <v>44595</v>
      </c>
      <c r="C38" s="29" t="s">
        <v>53</v>
      </c>
      <c r="D38" s="15" t="s">
        <v>17</v>
      </c>
      <c r="E38" s="16">
        <f>VLOOKUP(F38,'[1]Groep A'!X$2:Y68,2)</f>
        <v>1.25</v>
      </c>
      <c r="F38" s="37">
        <v>33</v>
      </c>
      <c r="G38" s="18">
        <f t="shared" si="0"/>
        <v>1.32</v>
      </c>
      <c r="H38" s="35">
        <v>22</v>
      </c>
      <c r="I38" s="35">
        <v>5</v>
      </c>
      <c r="J38" s="21">
        <f t="shared" si="1"/>
        <v>66.666666666666657</v>
      </c>
      <c r="K38" s="35">
        <v>20</v>
      </c>
      <c r="L38" s="35">
        <v>4</v>
      </c>
      <c r="M38" s="21">
        <f t="shared" si="2"/>
        <v>60.606060606060609</v>
      </c>
      <c r="N38" s="22">
        <f t="shared" si="3"/>
        <v>42</v>
      </c>
      <c r="O38" s="23">
        <f t="shared" si="4"/>
        <v>0.84</v>
      </c>
      <c r="P38" s="28">
        <f t="shared" si="5"/>
        <v>63.636363636363633</v>
      </c>
      <c r="Q38" s="25">
        <f t="shared" si="6"/>
        <v>63</v>
      </c>
      <c r="R38" s="26"/>
    </row>
    <row r="39" spans="1:18" ht="15.75" x14ac:dyDescent="0.25">
      <c r="A39" s="12">
        <v>38</v>
      </c>
      <c r="B39" s="13">
        <v>44597</v>
      </c>
      <c r="C39" s="29" t="s">
        <v>54</v>
      </c>
      <c r="D39" s="15" t="s">
        <v>17</v>
      </c>
      <c r="E39" s="16">
        <f>VLOOKUP(F39,'[1]Groep A'!X$2:Y205,2)</f>
        <v>1.25</v>
      </c>
      <c r="F39" s="37">
        <v>33</v>
      </c>
      <c r="G39" s="18">
        <f t="shared" si="0"/>
        <v>1.32</v>
      </c>
      <c r="H39" s="19">
        <v>15</v>
      </c>
      <c r="I39" s="20">
        <v>2</v>
      </c>
      <c r="J39" s="21">
        <f t="shared" si="1"/>
        <v>45.454545454545453</v>
      </c>
      <c r="K39" s="19">
        <v>26</v>
      </c>
      <c r="L39" s="19">
        <v>7</v>
      </c>
      <c r="M39" s="21">
        <f t="shared" si="2"/>
        <v>78.787878787878782</v>
      </c>
      <c r="N39" s="22">
        <f t="shared" si="3"/>
        <v>41</v>
      </c>
      <c r="O39" s="23">
        <f t="shared" si="4"/>
        <v>0.82</v>
      </c>
      <c r="P39" s="28">
        <f t="shared" si="5"/>
        <v>62.12121212121211</v>
      </c>
      <c r="Q39" s="25">
        <f t="shared" si="6"/>
        <v>62</v>
      </c>
      <c r="R39" s="26"/>
    </row>
    <row r="40" spans="1:18" ht="15.75" x14ac:dyDescent="0.25">
      <c r="A40" s="12">
        <v>39</v>
      </c>
      <c r="B40" s="13">
        <v>44591</v>
      </c>
      <c r="C40" s="29" t="s">
        <v>55</v>
      </c>
      <c r="D40" s="15" t="s">
        <v>17</v>
      </c>
      <c r="E40" s="16">
        <f>VLOOKUP(F40,'[1]Groep A'!X$2:Y82,2)</f>
        <v>1.1499999999999999</v>
      </c>
      <c r="F40" s="37">
        <v>30</v>
      </c>
      <c r="G40" s="18">
        <f t="shared" si="0"/>
        <v>1.2</v>
      </c>
      <c r="H40" s="19">
        <v>16</v>
      </c>
      <c r="I40" s="20">
        <v>5</v>
      </c>
      <c r="J40" s="21">
        <f t="shared" si="1"/>
        <v>53.333333333333336</v>
      </c>
      <c r="K40" s="19">
        <v>21</v>
      </c>
      <c r="L40" s="19">
        <v>3</v>
      </c>
      <c r="M40" s="21">
        <f t="shared" si="2"/>
        <v>70</v>
      </c>
      <c r="N40" s="22">
        <f t="shared" si="3"/>
        <v>37</v>
      </c>
      <c r="O40" s="23">
        <f t="shared" si="4"/>
        <v>0.74</v>
      </c>
      <c r="P40" s="28">
        <f t="shared" si="5"/>
        <v>61.666666666666671</v>
      </c>
      <c r="Q40" s="25">
        <f t="shared" si="6"/>
        <v>61</v>
      </c>
      <c r="R40" s="26"/>
    </row>
    <row r="41" spans="1:18" ht="15.75" x14ac:dyDescent="0.25">
      <c r="A41" s="12">
        <v>40</v>
      </c>
      <c r="B41" s="30">
        <v>44600</v>
      </c>
      <c r="C41" s="29" t="s">
        <v>56</v>
      </c>
      <c r="D41" s="15" t="s">
        <v>17</v>
      </c>
      <c r="E41" s="16">
        <f>VLOOKUP(F41,'[1]Groep A'!X$2:Y186,2)</f>
        <v>1.25</v>
      </c>
      <c r="F41" s="37">
        <v>33</v>
      </c>
      <c r="G41" s="18">
        <f t="shared" si="0"/>
        <v>1.32</v>
      </c>
      <c r="H41" s="19">
        <v>23</v>
      </c>
      <c r="I41" s="20">
        <v>6</v>
      </c>
      <c r="J41" s="21">
        <f t="shared" si="1"/>
        <v>69.696969696969703</v>
      </c>
      <c r="K41" s="19">
        <v>15</v>
      </c>
      <c r="L41" s="19">
        <v>5</v>
      </c>
      <c r="M41" s="21">
        <f t="shared" si="2"/>
        <v>45.454545454545453</v>
      </c>
      <c r="N41" s="22">
        <f t="shared" si="3"/>
        <v>38</v>
      </c>
      <c r="O41" s="23">
        <f t="shared" si="4"/>
        <v>0.76</v>
      </c>
      <c r="P41" s="28">
        <f t="shared" si="5"/>
        <v>57.575757575757571</v>
      </c>
      <c r="Q41" s="25">
        <f t="shared" si="6"/>
        <v>57</v>
      </c>
      <c r="R41" s="26"/>
    </row>
    <row r="42" spans="1:18" x14ac:dyDescent="0.25">
      <c r="A42" s="12">
        <v>41</v>
      </c>
      <c r="B42" s="39">
        <v>44597</v>
      </c>
      <c r="C42" s="29" t="s">
        <v>57</v>
      </c>
      <c r="D42" s="15" t="s">
        <v>17</v>
      </c>
      <c r="E42" s="16">
        <f>VLOOKUP(F42,'[1]Groep A'!X$2:Y74,2)</f>
        <v>0.95</v>
      </c>
      <c r="F42" s="37">
        <v>26</v>
      </c>
      <c r="G42" s="18">
        <f t="shared" si="0"/>
        <v>1.04</v>
      </c>
      <c r="H42" s="35">
        <v>8</v>
      </c>
      <c r="I42" s="35">
        <v>3</v>
      </c>
      <c r="J42" s="21">
        <f t="shared" si="1"/>
        <v>30.76923076923077</v>
      </c>
      <c r="K42" s="35">
        <v>16</v>
      </c>
      <c r="L42" s="35">
        <v>3</v>
      </c>
      <c r="M42" s="21">
        <f t="shared" si="2"/>
        <v>61.53846153846154</v>
      </c>
      <c r="N42" s="22">
        <f t="shared" si="3"/>
        <v>24</v>
      </c>
      <c r="O42" s="23">
        <f t="shared" si="4"/>
        <v>0.48</v>
      </c>
      <c r="P42" s="28">
        <f t="shared" si="5"/>
        <v>46.153846153846153</v>
      </c>
      <c r="Q42" s="25">
        <f t="shared" si="6"/>
        <v>46</v>
      </c>
      <c r="R42" s="26"/>
    </row>
    <row r="43" spans="1:18" ht="15.75" x14ac:dyDescent="0.25">
      <c r="A43" s="12">
        <v>42</v>
      </c>
      <c r="B43" s="13">
        <v>44593</v>
      </c>
      <c r="C43" s="34" t="s">
        <v>58</v>
      </c>
      <c r="D43" s="15" t="s">
        <v>17</v>
      </c>
      <c r="E43" s="16">
        <f>VLOOKUP(F43,'[1]Groep A'!X$2:Y195,2)</f>
        <v>1.45</v>
      </c>
      <c r="F43" s="37">
        <v>38</v>
      </c>
      <c r="G43" s="18">
        <f t="shared" si="0"/>
        <v>1.52</v>
      </c>
      <c r="H43" s="19">
        <v>16</v>
      </c>
      <c r="I43" s="20">
        <v>4</v>
      </c>
      <c r="J43" s="21">
        <f t="shared" si="1"/>
        <v>42.105263157894733</v>
      </c>
      <c r="K43" s="19">
        <v>16</v>
      </c>
      <c r="L43" s="19">
        <v>5</v>
      </c>
      <c r="M43" s="21">
        <f t="shared" si="2"/>
        <v>42.105263157894733</v>
      </c>
      <c r="N43" s="22">
        <f t="shared" si="3"/>
        <v>32</v>
      </c>
      <c r="O43" s="23">
        <f t="shared" si="4"/>
        <v>0.64</v>
      </c>
      <c r="P43" s="28">
        <f t="shared" si="5"/>
        <v>42.105263157894733</v>
      </c>
      <c r="Q43" s="25">
        <f t="shared" si="6"/>
        <v>42</v>
      </c>
      <c r="R43" s="26"/>
    </row>
  </sheetData>
  <protectedRanges>
    <protectedRange sqref="G2:G43 J2:J43 M2:Q43" name="Fred"/>
  </protectedRanges>
  <conditionalFormatting sqref="P2:Q43">
    <cfRule type="cellIs" dxfId="1" priority="1" stopIfTrue="1" operator="lessThan">
      <formula>79.5</formula>
    </cfRule>
  </conditionalFormatting>
  <conditionalFormatting sqref="P2:Q43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2022-02-09T17:25:48Z</dcterms:created>
  <dcterms:modified xsi:type="dcterms:W3CDTF">2022-02-09T17:26:29Z</dcterms:modified>
</cp:coreProperties>
</file>