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4/Driebanden/"/>
    </mc:Choice>
  </mc:AlternateContent>
  <xr:revisionPtr revIDLastSave="3" documentId="8_{8C564AA3-9DEC-4349-9100-BCE379E51FE2}" xr6:coauthVersionLast="47" xr6:coauthVersionMax="47" xr10:uidLastSave="{374E52C1-07D1-4089-804E-8AFE616BF455}"/>
  <bookViews>
    <workbookView xWindow="-120" yWindow="-120" windowWidth="25440" windowHeight="15390" xr2:uid="{F32B5AEB-31FE-4426-BD0F-263BE656CBCE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X44" i="1" s="1"/>
  <c r="F44" i="1"/>
  <c r="Y44" i="1" s="1"/>
  <c r="E44" i="1"/>
  <c r="C44" i="1"/>
  <c r="F43" i="1"/>
  <c r="Y43" i="1" s="1"/>
  <c r="E43" i="1"/>
  <c r="C43" i="1"/>
  <c r="Y42" i="1"/>
  <c r="F42" i="1"/>
  <c r="E42" i="1"/>
  <c r="C42" i="1"/>
  <c r="Y41" i="1"/>
  <c r="X41" i="1"/>
  <c r="Z41" i="1" s="1"/>
  <c r="G41" i="1"/>
  <c r="F41" i="1"/>
  <c r="E41" i="1"/>
  <c r="C41" i="1"/>
  <c r="G40" i="1"/>
  <c r="X40" i="1" s="1"/>
  <c r="F40" i="1"/>
  <c r="Y40" i="1" s="1"/>
  <c r="E40" i="1"/>
  <c r="C40" i="1"/>
  <c r="F39" i="1"/>
  <c r="Y39" i="1" s="1"/>
  <c r="E39" i="1"/>
  <c r="C39" i="1"/>
  <c r="Y38" i="1"/>
  <c r="F38" i="1"/>
  <c r="E38" i="1"/>
  <c r="C38" i="1"/>
  <c r="Y37" i="1"/>
  <c r="X37" i="1"/>
  <c r="Z37" i="1" s="1"/>
  <c r="G37" i="1"/>
  <c r="F37" i="1"/>
  <c r="E37" i="1"/>
  <c r="C37" i="1"/>
  <c r="G36" i="1"/>
  <c r="X36" i="1" s="1"/>
  <c r="F36" i="1"/>
  <c r="Y36" i="1" s="1"/>
  <c r="E36" i="1"/>
  <c r="C36" i="1"/>
  <c r="F35" i="1"/>
  <c r="Y35" i="1" s="1"/>
  <c r="E35" i="1"/>
  <c r="C35" i="1"/>
  <c r="Y34" i="1"/>
  <c r="F34" i="1"/>
  <c r="E34" i="1"/>
  <c r="C34" i="1"/>
  <c r="Y33" i="1"/>
  <c r="X33" i="1"/>
  <c r="Z33" i="1" s="1"/>
  <c r="G33" i="1"/>
  <c r="F33" i="1"/>
  <c r="E33" i="1"/>
  <c r="C33" i="1"/>
  <c r="G32" i="1"/>
  <c r="X32" i="1" s="1"/>
  <c r="Z32" i="1" s="1"/>
  <c r="F32" i="1"/>
  <c r="Y32" i="1" s="1"/>
  <c r="E32" i="1"/>
  <c r="C32" i="1"/>
  <c r="F31" i="1"/>
  <c r="Y31" i="1" s="1"/>
  <c r="E31" i="1"/>
  <c r="C31" i="1"/>
  <c r="Y30" i="1"/>
  <c r="Z30" i="1" s="1"/>
  <c r="X30" i="1"/>
  <c r="G30" i="1"/>
  <c r="E30" i="1"/>
  <c r="C30" i="1"/>
  <c r="G29" i="1"/>
  <c r="X29" i="1" s="1"/>
  <c r="Z29" i="1" s="1"/>
  <c r="F29" i="1"/>
  <c r="Y29" i="1" s="1"/>
  <c r="E29" i="1"/>
  <c r="C29" i="1"/>
  <c r="F28" i="1"/>
  <c r="Y28" i="1" s="1"/>
  <c r="E28" i="1"/>
  <c r="C28" i="1"/>
  <c r="Y27" i="1"/>
  <c r="Z27" i="1" s="1"/>
  <c r="X27" i="1"/>
  <c r="G27" i="1"/>
  <c r="E27" i="1"/>
  <c r="C27" i="1"/>
  <c r="G26" i="1"/>
  <c r="X26" i="1" s="1"/>
  <c r="Z26" i="1" s="1"/>
  <c r="F26" i="1"/>
  <c r="Y26" i="1" s="1"/>
  <c r="E26" i="1"/>
  <c r="C26" i="1"/>
  <c r="F25" i="1"/>
  <c r="Y25" i="1" s="1"/>
  <c r="E25" i="1"/>
  <c r="C25" i="1"/>
  <c r="Y24" i="1"/>
  <c r="F24" i="1"/>
  <c r="E24" i="1"/>
  <c r="C24" i="1"/>
  <c r="Y23" i="1"/>
  <c r="X23" i="1"/>
  <c r="Z23" i="1" s="1"/>
  <c r="G23" i="1"/>
  <c r="E23" i="1"/>
  <c r="C23" i="1"/>
  <c r="F22" i="1"/>
  <c r="Y22" i="1" s="1"/>
  <c r="E22" i="1"/>
  <c r="C22" i="1"/>
  <c r="Y21" i="1"/>
  <c r="F21" i="1"/>
  <c r="E21" i="1"/>
  <c r="C21" i="1"/>
  <c r="Y20" i="1"/>
  <c r="X20" i="1"/>
  <c r="Z20" i="1" s="1"/>
  <c r="G20" i="1"/>
  <c r="F20" i="1"/>
  <c r="E20" i="1"/>
  <c r="C20" i="1"/>
  <c r="G19" i="1"/>
  <c r="X19" i="1" s="1"/>
  <c r="Z19" i="1" s="1"/>
  <c r="F19" i="1"/>
  <c r="Y19" i="1" s="1"/>
  <c r="E19" i="1"/>
  <c r="C19" i="1"/>
  <c r="F18" i="1"/>
  <c r="Y18" i="1" s="1"/>
  <c r="E18" i="1"/>
  <c r="C18" i="1"/>
  <c r="Y17" i="1"/>
  <c r="F17" i="1"/>
  <c r="E17" i="1"/>
  <c r="C17" i="1"/>
  <c r="Y16" i="1"/>
  <c r="X16" i="1"/>
  <c r="Z16" i="1" s="1"/>
  <c r="G16" i="1"/>
  <c r="F16" i="1"/>
  <c r="E16" i="1"/>
  <c r="C16" i="1"/>
  <c r="G15" i="1"/>
  <c r="X15" i="1" s="1"/>
  <c r="F15" i="1"/>
  <c r="Y15" i="1" s="1"/>
  <c r="E15" i="1"/>
  <c r="C15" i="1"/>
  <c r="F14" i="1"/>
  <c r="Y14" i="1" s="1"/>
  <c r="E14" i="1"/>
  <c r="C14" i="1"/>
  <c r="Y13" i="1"/>
  <c r="F13" i="1"/>
  <c r="E13" i="1"/>
  <c r="C13" i="1"/>
  <c r="Y12" i="1"/>
  <c r="X12" i="1"/>
  <c r="Z12" i="1" s="1"/>
  <c r="G12" i="1"/>
  <c r="F12" i="1"/>
  <c r="E12" i="1"/>
  <c r="C12" i="1"/>
  <c r="G11" i="1"/>
  <c r="X11" i="1" s="1"/>
  <c r="F11" i="1"/>
  <c r="Y11" i="1" s="1"/>
  <c r="E11" i="1"/>
  <c r="C11" i="1"/>
  <c r="F10" i="1"/>
  <c r="Y10" i="1" s="1"/>
  <c r="E10" i="1"/>
  <c r="C10" i="1"/>
  <c r="Y9" i="1"/>
  <c r="F9" i="1"/>
  <c r="E9" i="1"/>
  <c r="C9" i="1"/>
  <c r="Y8" i="1"/>
  <c r="X8" i="1"/>
  <c r="Z8" i="1" s="1"/>
  <c r="G8" i="1"/>
  <c r="F8" i="1"/>
  <c r="E8" i="1"/>
  <c r="C8" i="1"/>
  <c r="G7" i="1"/>
  <c r="X7" i="1" s="1"/>
  <c r="Z7" i="1" s="1"/>
  <c r="F7" i="1"/>
  <c r="Y7" i="1" s="1"/>
  <c r="E7" i="1"/>
  <c r="C7" i="1"/>
  <c r="Z36" i="1" l="1"/>
  <c r="Z15" i="1"/>
  <c r="X38" i="1"/>
  <c r="Z38" i="1" s="1"/>
  <c r="Z40" i="1"/>
  <c r="Z11" i="1"/>
  <c r="X42" i="1"/>
  <c r="Z42" i="1" s="1"/>
  <c r="Z44" i="1"/>
  <c r="G18" i="1"/>
  <c r="G9" i="1"/>
  <c r="X9" i="1" s="1"/>
  <c r="Z9" i="1" s="1"/>
  <c r="X10" i="1"/>
  <c r="Z10" i="1" s="1"/>
  <c r="G13" i="1"/>
  <c r="X13" i="1" s="1"/>
  <c r="Z13" i="1" s="1"/>
  <c r="G17" i="1"/>
  <c r="X17" i="1" s="1"/>
  <c r="Z17" i="1" s="1"/>
  <c r="X18" i="1"/>
  <c r="Z18" i="1" s="1"/>
  <c r="G21" i="1"/>
  <c r="X21" i="1" s="1"/>
  <c r="Z21" i="1" s="1"/>
  <c r="G24" i="1"/>
  <c r="X24" i="1" s="1"/>
  <c r="Z24" i="1" s="1"/>
  <c r="G34" i="1"/>
  <c r="X34" i="1" s="1"/>
  <c r="Z34" i="1" s="1"/>
  <c r="X35" i="1"/>
  <c r="Z35" i="1" s="1"/>
  <c r="G38" i="1"/>
  <c r="G42" i="1"/>
  <c r="X43" i="1"/>
  <c r="Z43" i="1" s="1"/>
  <c r="G10" i="1"/>
  <c r="G14" i="1"/>
  <c r="X14" i="1" s="1"/>
  <c r="Z14" i="1" s="1"/>
  <c r="G22" i="1"/>
  <c r="X22" i="1" s="1"/>
  <c r="Z22" i="1" s="1"/>
  <c r="G25" i="1"/>
  <c r="X25" i="1" s="1"/>
  <c r="Z25" i="1" s="1"/>
  <c r="G28" i="1"/>
  <c r="X28" i="1" s="1"/>
  <c r="Z28" i="1" s="1"/>
  <c r="G31" i="1"/>
  <c r="X31" i="1" s="1"/>
  <c r="Z31" i="1" s="1"/>
  <c r="G35" i="1"/>
  <c r="G39" i="1"/>
  <c r="X39" i="1" s="1"/>
  <c r="Z39" i="1" s="1"/>
  <c r="G43" i="1"/>
</calcChain>
</file>

<file path=xl/sharedStrings.xml><?xml version="1.0" encoding="utf-8"?>
<sst xmlns="http://schemas.openxmlformats.org/spreadsheetml/2006/main" count="67" uniqueCount="67">
  <si>
    <t>Tussenstand Masters Driebanden Toernooien 2024</t>
  </si>
  <si>
    <t>GEEL = PROMOTIE</t>
  </si>
  <si>
    <t>Moyenne</t>
  </si>
  <si>
    <t>Caramboles</t>
  </si>
  <si>
    <t>Rating getal</t>
  </si>
  <si>
    <t xml:space="preserve">Delfzijl </t>
  </si>
  <si>
    <t xml:space="preserve">Bonus deelname Delfzijl </t>
  </si>
  <si>
    <t xml:space="preserve">Bonus FinaleDelfzijl </t>
  </si>
  <si>
    <t>Veendam</t>
  </si>
  <si>
    <t>Bonus deelname Veendam</t>
  </si>
  <si>
    <t>Bonus FinaleDelfzijl</t>
  </si>
  <si>
    <t>Finsterwolde</t>
  </si>
  <si>
    <t>Bonus deelname Finsterwolde1</t>
  </si>
  <si>
    <t>Bonus Finale Finsterwolde</t>
  </si>
  <si>
    <t xml:space="preserve">Midwolda </t>
  </si>
  <si>
    <t xml:space="preserve">Bonus deelname Midwolda </t>
  </si>
  <si>
    <t xml:space="preserve">Bonus Finale Midwolda </t>
  </si>
  <si>
    <t>Woldendorp 2020</t>
  </si>
  <si>
    <t xml:space="preserve">Bonus deelname Woldendorp </t>
  </si>
  <si>
    <t xml:space="preserve">Bonus Finale Woldendorp </t>
  </si>
  <si>
    <t xml:space="preserve">Winschoten </t>
  </si>
  <si>
    <t>Bonus deelname Winschoten</t>
  </si>
  <si>
    <t xml:space="preserve">Bonus Finale Winschoten </t>
  </si>
  <si>
    <t>aftrekken i.v.m. laagste waarde</t>
  </si>
  <si>
    <t>Eindstand met aftrek van de laagste partij</t>
  </si>
  <si>
    <t>Totaal</t>
  </si>
  <si>
    <t>ROOD = DEGRADATIE</t>
  </si>
  <si>
    <t>BLAAUW = PROMOTIE IN FINALE</t>
  </si>
  <si>
    <t>GROEP A</t>
  </si>
  <si>
    <t>Harrie Lulofs</t>
  </si>
  <si>
    <t>Ron Pijper</t>
  </si>
  <si>
    <t>Willie Siemens</t>
  </si>
  <si>
    <t>Mehmet Apaydin</t>
  </si>
  <si>
    <t>Tjaart Schaub</t>
  </si>
  <si>
    <t>Hans van Engelen</t>
  </si>
  <si>
    <t>Eddie Siemens</t>
  </si>
  <si>
    <t>Jack van de Rijst</t>
  </si>
  <si>
    <t>Lucas Bronsema</t>
  </si>
  <si>
    <t>Wolter Eling</t>
  </si>
  <si>
    <t xml:space="preserve">Hilko Blaauw   </t>
  </si>
  <si>
    <t>Henk Mast</t>
  </si>
  <si>
    <t xml:space="preserve">Henk Bos   </t>
  </si>
  <si>
    <t>Kasper Sturre</t>
  </si>
  <si>
    <t>Johnny Geertsma</t>
  </si>
  <si>
    <t>Peter Lambeck</t>
  </si>
  <si>
    <t>Koos Blaauw (neef)</t>
  </si>
  <si>
    <t>Cris Mulder</t>
  </si>
  <si>
    <t>Mark Meijer</t>
  </si>
  <si>
    <t>Tom Been</t>
  </si>
  <si>
    <t>Piet Thoma</t>
  </si>
  <si>
    <t>Richard Kant</t>
  </si>
  <si>
    <t>Jan Knol</t>
  </si>
  <si>
    <t>Bas Mulder</t>
  </si>
  <si>
    <t xml:space="preserve">Harm Wending   </t>
  </si>
  <si>
    <t>René Martena</t>
  </si>
  <si>
    <t>Henk Matthijssen</t>
  </si>
  <si>
    <t>Jos Bouwmeester</t>
  </si>
  <si>
    <t>Jarno Beerlings</t>
  </si>
  <si>
    <t>Dirk Brakenhoff</t>
  </si>
  <si>
    <t>Fokko van Biessum</t>
  </si>
  <si>
    <t>Harry Dorgelo</t>
  </si>
  <si>
    <t>Johan Edens</t>
  </si>
  <si>
    <t>Peter Keizer</t>
  </si>
  <si>
    <t>Arli Sanwikrama</t>
  </si>
  <si>
    <t>Geert Grevink</t>
  </si>
  <si>
    <t xml:space="preserve">Hendrik Sloot   </t>
  </si>
  <si>
    <t>Jacob Bosma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</si>
</sst>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ptos Narrow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5" fillId="0" borderId="1" xfId="0" applyFont="1" applyBorder="1"/>
    <xf numFmtId="0" fontId="11" fillId="5" borderId="10" xfId="1" applyFont="1" applyFill="1" applyBorder="1" applyProtection="1">
      <protection locked="0"/>
    </xf>
    <xf numFmtId="164" fontId="12" fillId="0" borderId="1" xfId="1" applyNumberFormat="1" applyFont="1" applyBorder="1" applyAlignment="1">
      <alignment horizontal="center"/>
    </xf>
    <xf numFmtId="0" fontId="12" fillId="5" borderId="1" xfId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>
      <alignment horizontal="center"/>
    </xf>
    <xf numFmtId="0" fontId="5" fillId="0" borderId="8" xfId="0" applyFont="1" applyBorder="1"/>
    <xf numFmtId="1" fontId="1" fillId="0" borderId="1" xfId="0" applyNumberFormat="1" applyFont="1" applyBorder="1"/>
    <xf numFmtId="0" fontId="12" fillId="5" borderId="10" xfId="0" applyFont="1" applyFill="1" applyBorder="1" applyProtection="1">
      <protection locked="0"/>
    </xf>
    <xf numFmtId="1" fontId="12" fillId="5" borderId="1" xfId="0" applyNumberFormat="1" applyFont="1" applyFill="1" applyBorder="1" applyAlignment="1" applyProtection="1">
      <alignment horizontal="center"/>
      <protection locked="0"/>
    </xf>
    <xf numFmtId="0" fontId="12" fillId="5" borderId="10" xfId="1" applyFont="1" applyFill="1" applyBorder="1" applyProtection="1">
      <protection locked="0"/>
    </xf>
    <xf numFmtId="164" fontId="12" fillId="0" borderId="1" xfId="0" applyNumberFormat="1" applyFont="1" applyBorder="1" applyAlignment="1">
      <alignment horizontal="center"/>
    </xf>
    <xf numFmtId="0" fontId="12" fillId="5" borderId="10" xfId="1" applyFont="1" applyFill="1" applyBorder="1" applyAlignment="1" applyProtection="1">
      <alignment horizontal="left"/>
      <protection locked="0"/>
    </xf>
    <xf numFmtId="0" fontId="5" fillId="5" borderId="1" xfId="0" applyFont="1" applyFill="1" applyBorder="1"/>
    <xf numFmtId="0" fontId="12" fillId="5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1" fontId="6" fillId="0" borderId="6" xfId="0" applyNumberFormat="1" applyFont="1" applyBorder="1" applyAlignment="1">
      <alignment horizontal="center" vertical="top" textRotation="180"/>
    </xf>
    <xf numFmtId="1" fontId="6" fillId="0" borderId="5" xfId="0" applyNumberFormat="1" applyFont="1" applyBorder="1" applyAlignment="1">
      <alignment horizontal="center" vertical="top" textRotation="180"/>
    </xf>
    <xf numFmtId="1" fontId="6" fillId="0" borderId="4" xfId="0" applyNumberFormat="1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4" xfId="0" applyFont="1" applyBorder="1" applyAlignment="1">
      <alignment horizontal="center" vertical="top" textRotation="180"/>
    </xf>
    <xf numFmtId="0" fontId="7" fillId="0" borderId="7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</cellXfs>
  <cellStyles count="2">
    <cellStyle name="Standaard" xfId="0" builtinId="0"/>
    <cellStyle name="Standaard 2" xfId="1" xr:uid="{83E3BFFE-76C1-4137-BA19-F21E5962BF88}"/>
  </cellStyles>
  <dxfs count="14"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Oost%20Groningen/Masters%202024/start%20toernooien%202024.xlsm" TargetMode="External"/><Relationship Id="rId1" Type="http://schemas.openxmlformats.org/officeDocument/2006/relationships/externalLinkPath" Target="/ac38b57e6c564e81/Bureaublad/Libre%20Oost%20Groningen/Masters%202024/start%20toernooien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Havenstad%20Driebanden/eindstand%20vooronde%20driebanden%20groep%20a%20havenstad.xlsx" TargetMode="External"/><Relationship Id="rId1" Type="http://schemas.openxmlformats.org/officeDocument/2006/relationships/externalLinkPath" Target="/ac38b57e6c564e81/Bureaublad/Havenstad%20Driebanden/eindstand%20vooronde%20driebanden%20groep%20a%20havenst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  <row r="34">
          <cell r="I34"/>
          <cell r="J34"/>
        </row>
        <row r="35">
          <cell r="I35"/>
          <cell r="J35"/>
        </row>
        <row r="36">
          <cell r="I36"/>
          <cell r="J36"/>
        </row>
        <row r="37">
          <cell r="I37"/>
          <cell r="J37"/>
        </row>
        <row r="38">
          <cell r="I38"/>
          <cell r="J38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Harrie Lulofs</v>
          </cell>
          <cell r="D2" t="str">
            <v>A</v>
          </cell>
          <cell r="E2">
            <v>0.51700000000000002</v>
          </cell>
          <cell r="F2">
            <v>15</v>
          </cell>
          <cell r="G2">
            <v>0.5</v>
          </cell>
          <cell r="H2">
            <v>21</v>
          </cell>
          <cell r="I2">
            <v>4</v>
          </cell>
          <cell r="J2">
            <v>140</v>
          </cell>
          <cell r="K2">
            <v>21</v>
          </cell>
          <cell r="L2">
            <v>4</v>
          </cell>
          <cell r="M2">
            <v>140</v>
          </cell>
          <cell r="N2">
            <v>42</v>
          </cell>
          <cell r="O2">
            <v>0.7</v>
          </cell>
          <cell r="P2">
            <v>140</v>
          </cell>
          <cell r="Q2">
            <v>140</v>
          </cell>
        </row>
        <row r="3">
          <cell r="C3" t="str">
            <v>Ron Pijper</v>
          </cell>
          <cell r="D3" t="str">
            <v>A</v>
          </cell>
          <cell r="E3">
            <v>0.45</v>
          </cell>
          <cell r="F3">
            <v>13</v>
          </cell>
          <cell r="G3">
            <v>0.43333333333333335</v>
          </cell>
          <cell r="H3">
            <v>17</v>
          </cell>
          <cell r="I3">
            <v>5</v>
          </cell>
          <cell r="J3">
            <v>130.76923076923077</v>
          </cell>
          <cell r="K3">
            <v>19</v>
          </cell>
          <cell r="L3">
            <v>4</v>
          </cell>
          <cell r="M3">
            <v>146.15384615384613</v>
          </cell>
          <cell r="N3">
            <v>36</v>
          </cell>
          <cell r="O3">
            <v>0.6</v>
          </cell>
          <cell r="P3">
            <v>138.46153846153845</v>
          </cell>
          <cell r="Q3">
            <v>138</v>
          </cell>
        </row>
        <row r="4">
          <cell r="C4" t="str">
            <v>Willie Siemens</v>
          </cell>
          <cell r="D4" t="str">
            <v>A</v>
          </cell>
          <cell r="E4">
            <v>0.68400000000000005</v>
          </cell>
          <cell r="F4">
            <v>20</v>
          </cell>
          <cell r="G4">
            <v>0.66666666666666663</v>
          </cell>
          <cell r="H4">
            <v>23</v>
          </cell>
          <cell r="I4">
            <v>6</v>
          </cell>
          <cell r="J4">
            <v>114.99999999999999</v>
          </cell>
          <cell r="K4">
            <v>29</v>
          </cell>
          <cell r="L4">
            <v>8</v>
          </cell>
          <cell r="M4">
            <v>145</v>
          </cell>
          <cell r="N4">
            <v>52</v>
          </cell>
          <cell r="O4">
            <v>0.8666666666666667</v>
          </cell>
          <cell r="P4">
            <v>130</v>
          </cell>
          <cell r="Q4">
            <v>130</v>
          </cell>
        </row>
        <row r="5">
          <cell r="C5" t="str">
            <v>Mehmet Apaydin</v>
          </cell>
          <cell r="D5" t="str">
            <v>A</v>
          </cell>
          <cell r="E5">
            <v>0.51700000000000002</v>
          </cell>
          <cell r="F5">
            <v>15</v>
          </cell>
          <cell r="G5">
            <v>0.5</v>
          </cell>
          <cell r="H5">
            <v>19</v>
          </cell>
          <cell r="I5">
            <v>4</v>
          </cell>
          <cell r="J5">
            <v>126.66666666666666</v>
          </cell>
          <cell r="K5">
            <v>19</v>
          </cell>
          <cell r="L5">
            <v>5</v>
          </cell>
          <cell r="M5">
            <v>126.66666666666666</v>
          </cell>
          <cell r="N5">
            <v>38</v>
          </cell>
          <cell r="O5">
            <v>0.6333333333333333</v>
          </cell>
          <cell r="P5">
            <v>126.66666666666666</v>
          </cell>
          <cell r="Q5">
            <v>126</v>
          </cell>
        </row>
        <row r="6">
          <cell r="C6" t="str">
            <v>Tjaart Schaub</v>
          </cell>
          <cell r="D6" t="str">
            <v>A</v>
          </cell>
          <cell r="E6">
            <v>0.51700000000000002</v>
          </cell>
          <cell r="F6">
            <v>15</v>
          </cell>
          <cell r="G6">
            <v>0.5</v>
          </cell>
          <cell r="H6">
            <v>16</v>
          </cell>
          <cell r="I6">
            <v>2</v>
          </cell>
          <cell r="J6">
            <v>106.66666666666667</v>
          </cell>
          <cell r="K6">
            <v>21</v>
          </cell>
          <cell r="L6">
            <v>6</v>
          </cell>
          <cell r="M6">
            <v>140</v>
          </cell>
          <cell r="N6">
            <v>37</v>
          </cell>
          <cell r="O6">
            <v>0.6166666666666667</v>
          </cell>
          <cell r="P6">
            <v>123.33333333333334</v>
          </cell>
          <cell r="Q6">
            <v>123</v>
          </cell>
        </row>
        <row r="7">
          <cell r="C7" t="str">
            <v>Hans van Engelen</v>
          </cell>
          <cell r="D7" t="str">
            <v>A</v>
          </cell>
          <cell r="E7">
            <v>0.61699999999999999</v>
          </cell>
          <cell r="F7">
            <v>18</v>
          </cell>
          <cell r="G7">
            <v>0.6</v>
          </cell>
          <cell r="H7">
            <v>15</v>
          </cell>
          <cell r="I7">
            <v>3</v>
          </cell>
          <cell r="J7">
            <v>83.333333333333343</v>
          </cell>
          <cell r="K7">
            <v>29</v>
          </cell>
          <cell r="L7">
            <v>7</v>
          </cell>
          <cell r="M7">
            <v>161.11111111111111</v>
          </cell>
          <cell r="N7">
            <v>44</v>
          </cell>
          <cell r="O7">
            <v>0.73333333333333328</v>
          </cell>
          <cell r="P7">
            <v>122.22222222222221</v>
          </cell>
          <cell r="Q7">
            <v>122</v>
          </cell>
        </row>
        <row r="8">
          <cell r="C8" t="str">
            <v>Eddie Siemens</v>
          </cell>
          <cell r="D8" t="str">
            <v>A</v>
          </cell>
          <cell r="E8">
            <v>1.1839999999999999</v>
          </cell>
          <cell r="F8">
            <v>35</v>
          </cell>
          <cell r="G8">
            <v>1.1666666666666667</v>
          </cell>
          <cell r="H8">
            <v>40</v>
          </cell>
          <cell r="I8">
            <v>5</v>
          </cell>
          <cell r="J8">
            <v>114.28571428571428</v>
          </cell>
          <cell r="K8">
            <v>44</v>
          </cell>
          <cell r="L8">
            <v>8</v>
          </cell>
          <cell r="M8">
            <v>125.71428571428571</v>
          </cell>
          <cell r="N8">
            <v>84</v>
          </cell>
          <cell r="O8">
            <v>1.4</v>
          </cell>
          <cell r="P8">
            <v>120</v>
          </cell>
          <cell r="Q8">
            <v>120</v>
          </cell>
        </row>
        <row r="9">
          <cell r="C9" t="str">
            <v>Jack van de Rijst</v>
          </cell>
          <cell r="D9" t="str">
            <v>A</v>
          </cell>
          <cell r="E9">
            <v>0.45</v>
          </cell>
          <cell r="F9">
            <v>13</v>
          </cell>
          <cell r="G9">
            <v>0.43333333333333335</v>
          </cell>
          <cell r="H9">
            <v>15</v>
          </cell>
          <cell r="I9">
            <v>3</v>
          </cell>
          <cell r="J9">
            <v>115.38461538461537</v>
          </cell>
          <cell r="K9">
            <v>16</v>
          </cell>
          <cell r="L9">
            <v>3</v>
          </cell>
          <cell r="M9">
            <v>123.07692307692308</v>
          </cell>
          <cell r="N9">
            <v>31</v>
          </cell>
          <cell r="O9">
            <v>0.51666666666666672</v>
          </cell>
          <cell r="P9">
            <v>119.23076923076923</v>
          </cell>
          <cell r="Q9">
            <v>119</v>
          </cell>
        </row>
        <row r="10">
          <cell r="C10" t="str">
            <v>Lucas Bronsema</v>
          </cell>
          <cell r="D10" t="str">
            <v>A</v>
          </cell>
          <cell r="E10">
            <v>0.81699999999999995</v>
          </cell>
          <cell r="F10">
            <v>24</v>
          </cell>
          <cell r="G10">
            <v>0.8</v>
          </cell>
          <cell r="H10">
            <v>21</v>
          </cell>
          <cell r="I10">
            <v>5</v>
          </cell>
          <cell r="J10">
            <v>87.5</v>
          </cell>
          <cell r="K10">
            <v>36</v>
          </cell>
          <cell r="L10">
            <v>6</v>
          </cell>
          <cell r="M10">
            <v>150</v>
          </cell>
          <cell r="N10">
            <v>57</v>
          </cell>
          <cell r="O10">
            <v>0.95</v>
          </cell>
          <cell r="P10">
            <v>118.74999999999997</v>
          </cell>
          <cell r="Q10">
            <v>118</v>
          </cell>
        </row>
        <row r="11">
          <cell r="C11" t="str">
            <v>Wolter Eling</v>
          </cell>
          <cell r="D11" t="str">
            <v>A</v>
          </cell>
          <cell r="E11">
            <v>0.55000000000000004</v>
          </cell>
          <cell r="F11">
            <v>16</v>
          </cell>
          <cell r="G11">
            <v>0.53333333333333333</v>
          </cell>
          <cell r="H11">
            <v>16</v>
          </cell>
          <cell r="I11">
            <v>4</v>
          </cell>
          <cell r="J11">
            <v>100</v>
          </cell>
          <cell r="K11">
            <v>20</v>
          </cell>
          <cell r="L11">
            <v>5</v>
          </cell>
          <cell r="M11">
            <v>125</v>
          </cell>
          <cell r="N11">
            <v>36</v>
          </cell>
          <cell r="O11">
            <v>0.6</v>
          </cell>
          <cell r="P11">
            <v>112.5</v>
          </cell>
          <cell r="Q11">
            <v>112</v>
          </cell>
        </row>
        <row r="12">
          <cell r="C12" t="str">
            <v xml:space="preserve">Hilko Blaauw   </v>
          </cell>
          <cell r="D12" t="str">
            <v>A</v>
          </cell>
          <cell r="E12">
            <v>0.48399999999999999</v>
          </cell>
          <cell r="F12">
            <v>14</v>
          </cell>
          <cell r="G12">
            <v>0.46666666666666667</v>
          </cell>
          <cell r="H12">
            <v>20</v>
          </cell>
          <cell r="I12">
            <v>9</v>
          </cell>
          <cell r="J12">
            <v>142.85714285714286</v>
          </cell>
          <cell r="K12">
            <v>11</v>
          </cell>
          <cell r="L12">
            <v>2</v>
          </cell>
          <cell r="M12">
            <v>78.571428571428569</v>
          </cell>
          <cell r="N12">
            <v>31</v>
          </cell>
          <cell r="O12">
            <v>0.51666666666666672</v>
          </cell>
          <cell r="P12">
            <v>110.71428571428572</v>
          </cell>
          <cell r="Q12">
            <v>110</v>
          </cell>
        </row>
        <row r="13">
          <cell r="C13" t="str">
            <v>Henk Mast</v>
          </cell>
          <cell r="D13" t="str">
            <v>A</v>
          </cell>
          <cell r="E13">
            <v>0.48399999999999999</v>
          </cell>
          <cell r="F13">
            <v>14</v>
          </cell>
          <cell r="G13">
            <v>0.46666666666666667</v>
          </cell>
          <cell r="H13">
            <v>17</v>
          </cell>
          <cell r="I13">
            <v>4</v>
          </cell>
          <cell r="J13">
            <v>121.42857142857142</v>
          </cell>
          <cell r="K13">
            <v>13</v>
          </cell>
          <cell r="L13">
            <v>2</v>
          </cell>
          <cell r="M13">
            <v>92.857142857142861</v>
          </cell>
          <cell r="N13">
            <v>30</v>
          </cell>
          <cell r="O13">
            <v>0.5</v>
          </cell>
          <cell r="P13">
            <v>107.14285714285714</v>
          </cell>
          <cell r="Q13">
            <v>107</v>
          </cell>
        </row>
        <row r="14">
          <cell r="C14" t="str">
            <v>Kasper Sturre</v>
          </cell>
          <cell r="D14" t="str">
            <v>A</v>
          </cell>
          <cell r="E14">
            <v>0.58399999999999996</v>
          </cell>
          <cell r="F14">
            <v>17</v>
          </cell>
          <cell r="G14">
            <v>0.56666666666666665</v>
          </cell>
          <cell r="H14">
            <v>13</v>
          </cell>
          <cell r="I14">
            <v>4</v>
          </cell>
          <cell r="J14">
            <v>76.470588235294116</v>
          </cell>
          <cell r="K14">
            <v>22</v>
          </cell>
          <cell r="L14">
            <v>3</v>
          </cell>
          <cell r="M14">
            <v>129.41176470588235</v>
          </cell>
          <cell r="N14">
            <v>35</v>
          </cell>
          <cell r="O14">
            <v>0.58333333333333337</v>
          </cell>
          <cell r="P14">
            <v>102.94199999999999</v>
          </cell>
          <cell r="Q14">
            <v>102</v>
          </cell>
        </row>
        <row r="15">
          <cell r="C15" t="str">
            <v xml:space="preserve">Henk Bos   </v>
          </cell>
          <cell r="D15" t="str">
            <v>A</v>
          </cell>
          <cell r="E15">
            <v>0.58399999999999996</v>
          </cell>
          <cell r="F15">
            <v>17</v>
          </cell>
          <cell r="G15">
            <v>0.56666666666666665</v>
          </cell>
          <cell r="H15">
            <v>20</v>
          </cell>
          <cell r="I15">
            <v>4</v>
          </cell>
          <cell r="J15">
            <v>117.64705882352942</v>
          </cell>
          <cell r="K15">
            <v>15</v>
          </cell>
          <cell r="L15">
            <v>2</v>
          </cell>
          <cell r="M15">
            <v>88.235294117647058</v>
          </cell>
          <cell r="N15">
            <v>35</v>
          </cell>
          <cell r="O15">
            <v>0.58333333333333337</v>
          </cell>
          <cell r="P15">
            <v>102.94117647058825</v>
          </cell>
          <cell r="Q15">
            <v>102</v>
          </cell>
        </row>
        <row r="16">
          <cell r="C16" t="str">
            <v>Johnny Geertsma</v>
          </cell>
          <cell r="D16" t="str">
            <v>A</v>
          </cell>
          <cell r="E16">
            <v>0.68400000000000005</v>
          </cell>
          <cell r="F16">
            <v>20</v>
          </cell>
          <cell r="G16">
            <v>0.66666666666666663</v>
          </cell>
          <cell r="H16">
            <v>28</v>
          </cell>
          <cell r="I16">
            <v>4</v>
          </cell>
          <cell r="J16">
            <v>140</v>
          </cell>
          <cell r="K16">
            <v>12</v>
          </cell>
          <cell r="L16">
            <v>4</v>
          </cell>
          <cell r="M16">
            <v>60</v>
          </cell>
          <cell r="N16">
            <v>40</v>
          </cell>
          <cell r="O16">
            <v>0.66666666666666663</v>
          </cell>
          <cell r="P16">
            <v>100.002</v>
          </cell>
          <cell r="Q16">
            <v>100</v>
          </cell>
        </row>
        <row r="17">
          <cell r="C17" t="str">
            <v xml:space="preserve">Koos Blaauw </v>
          </cell>
          <cell r="D17" t="str">
            <v>A</v>
          </cell>
          <cell r="E17">
            <v>0.65</v>
          </cell>
          <cell r="F17">
            <v>19</v>
          </cell>
          <cell r="G17">
            <v>0.6333333333333333</v>
          </cell>
          <cell r="H17">
            <v>13</v>
          </cell>
          <cell r="I17">
            <v>2</v>
          </cell>
          <cell r="J17">
            <v>68.421052631578945</v>
          </cell>
          <cell r="K17">
            <v>25</v>
          </cell>
          <cell r="L17">
            <v>5</v>
          </cell>
          <cell r="M17">
            <v>131.57894736842107</v>
          </cell>
          <cell r="N17">
            <v>38</v>
          </cell>
          <cell r="O17">
            <v>0.6333333333333333</v>
          </cell>
          <cell r="P17">
            <v>100.001</v>
          </cell>
          <cell r="Q17">
            <v>100</v>
          </cell>
        </row>
        <row r="18">
          <cell r="C18" t="str">
            <v>Peter Lambeck</v>
          </cell>
          <cell r="D18" t="str">
            <v>A</v>
          </cell>
          <cell r="E18">
            <v>0.61699999999999999</v>
          </cell>
          <cell r="F18">
            <v>18</v>
          </cell>
          <cell r="G18">
            <v>0.6</v>
          </cell>
          <cell r="H18">
            <v>15</v>
          </cell>
          <cell r="I18">
            <v>3</v>
          </cell>
          <cell r="J18">
            <v>83.333333333333343</v>
          </cell>
          <cell r="K18">
            <v>21</v>
          </cell>
          <cell r="L18">
            <v>5</v>
          </cell>
          <cell r="M18">
            <v>116.66666666666667</v>
          </cell>
          <cell r="N18">
            <v>36</v>
          </cell>
          <cell r="O18">
            <v>0.6</v>
          </cell>
          <cell r="P18">
            <v>100</v>
          </cell>
          <cell r="Q18">
            <v>100</v>
          </cell>
        </row>
        <row r="19">
          <cell r="C19" t="str">
            <v>Piet Thoma</v>
          </cell>
          <cell r="D19" t="str">
            <v>A</v>
          </cell>
          <cell r="E19">
            <v>0.55000000000000004</v>
          </cell>
          <cell r="F19">
            <v>16</v>
          </cell>
          <cell r="G19">
            <v>0.53333333333333333</v>
          </cell>
          <cell r="H19">
            <v>11</v>
          </cell>
          <cell r="I19">
            <v>4</v>
          </cell>
          <cell r="J19">
            <v>68.75</v>
          </cell>
          <cell r="K19">
            <v>20</v>
          </cell>
          <cell r="L19">
            <v>3</v>
          </cell>
          <cell r="M19">
            <v>125</v>
          </cell>
          <cell r="N19">
            <v>31</v>
          </cell>
          <cell r="O19">
            <v>0.51666666666666672</v>
          </cell>
          <cell r="P19">
            <v>96.875000000000014</v>
          </cell>
          <cell r="Q19">
            <v>96</v>
          </cell>
        </row>
        <row r="20">
          <cell r="C20" t="str">
            <v>Cris Mulder</v>
          </cell>
          <cell r="D20" t="str">
            <v>A</v>
          </cell>
          <cell r="E20">
            <v>0.51700000000000002</v>
          </cell>
          <cell r="F20">
            <v>15</v>
          </cell>
          <cell r="G20">
            <v>0.5</v>
          </cell>
          <cell r="H20">
            <v>17</v>
          </cell>
          <cell r="I20">
            <v>6</v>
          </cell>
          <cell r="J20">
            <v>113.33333333333333</v>
          </cell>
          <cell r="K20">
            <v>12</v>
          </cell>
          <cell r="L20">
            <v>3</v>
          </cell>
          <cell r="M20">
            <v>80</v>
          </cell>
          <cell r="N20">
            <v>29</v>
          </cell>
          <cell r="O20">
            <v>0.48333333333333334</v>
          </cell>
          <cell r="P20">
            <v>96.666666666666671</v>
          </cell>
          <cell r="Q20">
            <v>96</v>
          </cell>
        </row>
        <row r="21">
          <cell r="C21" t="str">
            <v>Mark Meijer</v>
          </cell>
          <cell r="D21" t="str">
            <v>A</v>
          </cell>
          <cell r="E21">
            <v>0.48399999999999999</v>
          </cell>
          <cell r="F21">
            <v>14</v>
          </cell>
          <cell r="G21">
            <v>0.46666666666666667</v>
          </cell>
          <cell r="H21">
            <v>16</v>
          </cell>
          <cell r="I21">
            <v>2</v>
          </cell>
          <cell r="J21">
            <v>114.28571428571428</v>
          </cell>
          <cell r="K21">
            <v>11</v>
          </cell>
          <cell r="L21">
            <v>2</v>
          </cell>
          <cell r="M21">
            <v>78.571428571428569</v>
          </cell>
          <cell r="N21">
            <v>27</v>
          </cell>
          <cell r="O21">
            <v>0.45</v>
          </cell>
          <cell r="P21">
            <v>96.43</v>
          </cell>
          <cell r="Q21">
            <v>96</v>
          </cell>
        </row>
        <row r="22">
          <cell r="C22" t="str">
            <v>Tom Been</v>
          </cell>
          <cell r="D22" t="str">
            <v>A</v>
          </cell>
          <cell r="E22">
            <v>0.48399999999999999</v>
          </cell>
          <cell r="F22">
            <v>14</v>
          </cell>
          <cell r="G22">
            <v>0.46666666666666667</v>
          </cell>
          <cell r="H22">
            <v>13</v>
          </cell>
          <cell r="I22">
            <v>3</v>
          </cell>
          <cell r="J22">
            <v>92.857142857142861</v>
          </cell>
          <cell r="K22">
            <v>14</v>
          </cell>
          <cell r="L22">
            <v>3</v>
          </cell>
          <cell r="M22">
            <v>100</v>
          </cell>
          <cell r="N22">
            <v>27</v>
          </cell>
          <cell r="O22">
            <v>0.45</v>
          </cell>
          <cell r="P22">
            <v>96.428571428571431</v>
          </cell>
          <cell r="Q22">
            <v>96</v>
          </cell>
        </row>
        <row r="23">
          <cell r="C23" t="str">
            <v>Richard Kant</v>
          </cell>
          <cell r="D23" t="str">
            <v>A</v>
          </cell>
          <cell r="E23">
            <v>0.45</v>
          </cell>
          <cell r="F23">
            <v>13</v>
          </cell>
          <cell r="G23">
            <v>0.43333333333333335</v>
          </cell>
          <cell r="H23">
            <v>16</v>
          </cell>
          <cell r="I23">
            <v>3</v>
          </cell>
          <cell r="J23">
            <v>123.07692307692308</v>
          </cell>
          <cell r="K23">
            <v>8</v>
          </cell>
          <cell r="L23">
            <v>2</v>
          </cell>
          <cell r="M23">
            <v>61.53846153846154</v>
          </cell>
          <cell r="N23">
            <v>24</v>
          </cell>
          <cell r="O23">
            <v>0.4</v>
          </cell>
          <cell r="P23">
            <v>92.307692307692307</v>
          </cell>
          <cell r="Q23">
            <v>92</v>
          </cell>
        </row>
        <row r="24">
          <cell r="C24" t="str">
            <v>Jan Knol</v>
          </cell>
          <cell r="D24" t="str">
            <v>A</v>
          </cell>
          <cell r="E24">
            <v>0.55000000000000004</v>
          </cell>
          <cell r="F24">
            <v>16</v>
          </cell>
          <cell r="G24">
            <v>0.53333333333333333</v>
          </cell>
          <cell r="H24">
            <v>16</v>
          </cell>
          <cell r="I24">
            <v>3</v>
          </cell>
          <cell r="J24">
            <v>100</v>
          </cell>
          <cell r="K24">
            <v>12</v>
          </cell>
          <cell r="L24">
            <v>2</v>
          </cell>
          <cell r="M24">
            <v>75</v>
          </cell>
          <cell r="N24">
            <v>28</v>
          </cell>
          <cell r="O24">
            <v>0.46666666666666667</v>
          </cell>
          <cell r="P24">
            <v>87.5</v>
          </cell>
          <cell r="Q24">
            <v>87</v>
          </cell>
        </row>
        <row r="25">
          <cell r="C25" t="str">
            <v>Bas Mulder</v>
          </cell>
          <cell r="D25" t="str">
            <v>B</v>
          </cell>
          <cell r="E25">
            <v>0.45</v>
          </cell>
          <cell r="F25">
            <v>13</v>
          </cell>
          <cell r="G25">
            <v>0.43333333333333335</v>
          </cell>
          <cell r="H25">
            <v>5</v>
          </cell>
          <cell r="I25">
            <v>2</v>
          </cell>
          <cell r="J25">
            <v>38.461538461538467</v>
          </cell>
          <cell r="K25">
            <v>17</v>
          </cell>
          <cell r="L25">
            <v>3</v>
          </cell>
          <cell r="M25">
            <v>130.76923076923077</v>
          </cell>
          <cell r="N25">
            <v>22</v>
          </cell>
          <cell r="O25">
            <v>0.36666666666666664</v>
          </cell>
          <cell r="P25">
            <v>84.615384615384599</v>
          </cell>
          <cell r="Q25">
            <v>84</v>
          </cell>
        </row>
        <row r="26">
          <cell r="C26" t="str">
            <v xml:space="preserve">Harm Wending   </v>
          </cell>
          <cell r="D26" t="str">
            <v>A</v>
          </cell>
          <cell r="E26">
            <v>0.51700000000000002</v>
          </cell>
          <cell r="F26">
            <v>15</v>
          </cell>
          <cell r="G26">
            <v>0.5</v>
          </cell>
          <cell r="H26">
            <v>16</v>
          </cell>
          <cell r="I26">
            <v>5</v>
          </cell>
          <cell r="J26">
            <v>106.66666666666667</v>
          </cell>
          <cell r="K26">
            <v>9</v>
          </cell>
          <cell r="L26">
            <v>2</v>
          </cell>
          <cell r="M26">
            <v>60</v>
          </cell>
          <cell r="N26">
            <v>25</v>
          </cell>
          <cell r="O26">
            <v>0.41666666666666669</v>
          </cell>
          <cell r="P26">
            <v>83.334000000000003</v>
          </cell>
          <cell r="Q26">
            <v>83</v>
          </cell>
        </row>
        <row r="27">
          <cell r="C27" t="str">
            <v>René Martena</v>
          </cell>
          <cell r="D27" t="str">
            <v>A</v>
          </cell>
          <cell r="E27">
            <v>0.61699999999999999</v>
          </cell>
          <cell r="F27">
            <v>18</v>
          </cell>
          <cell r="G27">
            <v>0.6</v>
          </cell>
          <cell r="H27">
            <v>11</v>
          </cell>
          <cell r="I27">
            <v>3</v>
          </cell>
          <cell r="J27">
            <v>61.111111111111114</v>
          </cell>
          <cell r="K27">
            <v>19</v>
          </cell>
          <cell r="L27">
            <v>3</v>
          </cell>
          <cell r="M27">
            <v>105.55555555555556</v>
          </cell>
          <cell r="N27">
            <v>30</v>
          </cell>
          <cell r="O27">
            <v>0.5</v>
          </cell>
          <cell r="P27">
            <v>83.333333333333343</v>
          </cell>
          <cell r="Q27">
            <v>83</v>
          </cell>
        </row>
        <row r="28">
          <cell r="C28" t="str">
            <v>Henk Matthijssen</v>
          </cell>
          <cell r="D28" t="str">
            <v>A</v>
          </cell>
          <cell r="E28">
            <v>0.48399999999999999</v>
          </cell>
          <cell r="F28">
            <v>14</v>
          </cell>
          <cell r="G28">
            <v>0.46666666666666667</v>
          </cell>
          <cell r="H28">
            <v>6</v>
          </cell>
          <cell r="I28">
            <v>3</v>
          </cell>
          <cell r="J28">
            <v>42.857142857142854</v>
          </cell>
          <cell r="K28">
            <v>17</v>
          </cell>
          <cell r="L28">
            <v>5</v>
          </cell>
          <cell r="M28">
            <v>121.42857142857142</v>
          </cell>
          <cell r="N28">
            <v>23</v>
          </cell>
          <cell r="O28">
            <v>0.38333333333333336</v>
          </cell>
          <cell r="P28">
            <v>82.142857142857153</v>
          </cell>
          <cell r="Q28">
            <v>82</v>
          </cell>
        </row>
        <row r="29">
          <cell r="C29" t="str">
            <v>Jos Bouwmeester</v>
          </cell>
          <cell r="D29" t="str">
            <v>A</v>
          </cell>
          <cell r="E29">
            <v>0.45</v>
          </cell>
          <cell r="F29">
            <v>13</v>
          </cell>
          <cell r="G29">
            <v>0.43333333333333335</v>
          </cell>
          <cell r="H29">
            <v>12</v>
          </cell>
          <cell r="I29">
            <v>3</v>
          </cell>
          <cell r="J29">
            <v>92.307692307692307</v>
          </cell>
          <cell r="K29">
            <v>9</v>
          </cell>
          <cell r="L29">
            <v>2</v>
          </cell>
          <cell r="M29">
            <v>69.230769230769226</v>
          </cell>
          <cell r="N29">
            <v>21</v>
          </cell>
          <cell r="O29">
            <v>0.35</v>
          </cell>
          <cell r="P29">
            <v>80.769230769230759</v>
          </cell>
          <cell r="Q29">
            <v>80</v>
          </cell>
        </row>
        <row r="30">
          <cell r="C30" t="str">
            <v>Jarno Beerlings</v>
          </cell>
          <cell r="D30" t="str">
            <v>A</v>
          </cell>
          <cell r="E30">
            <v>0.81699999999999995</v>
          </cell>
          <cell r="F30">
            <v>24</v>
          </cell>
          <cell r="G30">
            <v>0.8</v>
          </cell>
          <cell r="H30">
            <v>16</v>
          </cell>
          <cell r="I30">
            <v>4</v>
          </cell>
          <cell r="J30">
            <v>66.666666666666657</v>
          </cell>
          <cell r="K30">
            <v>22</v>
          </cell>
          <cell r="L30">
            <v>4</v>
          </cell>
          <cell r="M30">
            <v>91.666666666666657</v>
          </cell>
          <cell r="N30">
            <v>38</v>
          </cell>
          <cell r="O30">
            <v>0.6333333333333333</v>
          </cell>
          <cell r="P30">
            <v>79.166666666666657</v>
          </cell>
          <cell r="Q30">
            <v>79</v>
          </cell>
        </row>
        <row r="31">
          <cell r="C31" t="str">
            <v>Dirk Brakenhoff</v>
          </cell>
          <cell r="D31" t="str">
            <v>A</v>
          </cell>
          <cell r="E31">
            <v>0.45</v>
          </cell>
          <cell r="F31">
            <v>13</v>
          </cell>
          <cell r="G31">
            <v>0.43333333333333335</v>
          </cell>
          <cell r="H31">
            <v>10</v>
          </cell>
          <cell r="I31">
            <v>3</v>
          </cell>
          <cell r="J31">
            <v>76.923076923076934</v>
          </cell>
          <cell r="K31">
            <v>10</v>
          </cell>
          <cell r="L31">
            <v>3</v>
          </cell>
          <cell r="M31">
            <v>76.923076923076934</v>
          </cell>
          <cell r="N31">
            <v>20</v>
          </cell>
          <cell r="O31">
            <v>0.33333333333333331</v>
          </cell>
          <cell r="P31">
            <v>76.92307692307692</v>
          </cell>
          <cell r="Q31">
            <v>76</v>
          </cell>
        </row>
        <row r="32">
          <cell r="C32" t="str">
            <v>Fokko van Biessum</v>
          </cell>
          <cell r="D32" t="str">
            <v>A</v>
          </cell>
          <cell r="E32">
            <v>0.68400000000000005</v>
          </cell>
          <cell r="F32">
            <v>20</v>
          </cell>
          <cell r="G32">
            <v>0.66666666666666663</v>
          </cell>
          <cell r="H32">
            <v>12</v>
          </cell>
          <cell r="I32">
            <v>3</v>
          </cell>
          <cell r="J32">
            <v>60</v>
          </cell>
          <cell r="K32">
            <v>18</v>
          </cell>
          <cell r="L32">
            <v>4</v>
          </cell>
          <cell r="M32">
            <v>90</v>
          </cell>
          <cell r="N32">
            <v>30</v>
          </cell>
          <cell r="O32">
            <v>0.5</v>
          </cell>
          <cell r="P32">
            <v>75</v>
          </cell>
          <cell r="Q32">
            <v>75</v>
          </cell>
        </row>
        <row r="33">
          <cell r="C33" t="str">
            <v>Harry Dorgelo</v>
          </cell>
          <cell r="D33" t="str">
            <v>A</v>
          </cell>
          <cell r="E33">
            <v>0.48399999999999999</v>
          </cell>
          <cell r="F33">
            <v>14</v>
          </cell>
          <cell r="G33">
            <v>0.46666666666666667</v>
          </cell>
          <cell r="H33">
            <v>8</v>
          </cell>
          <cell r="I33">
            <v>5</v>
          </cell>
          <cell r="J33">
            <v>57.142857142857139</v>
          </cell>
          <cell r="K33">
            <v>13</v>
          </cell>
          <cell r="L33">
            <v>3</v>
          </cell>
          <cell r="M33">
            <v>92.857142857142861</v>
          </cell>
          <cell r="N33">
            <v>21</v>
          </cell>
          <cell r="O33">
            <v>0.35</v>
          </cell>
          <cell r="P33">
            <v>74.999999999999986</v>
          </cell>
          <cell r="Q33">
            <v>75</v>
          </cell>
        </row>
        <row r="34">
          <cell r="C34" t="str">
            <v>Johan Edens</v>
          </cell>
          <cell r="D34" t="str">
            <v>A</v>
          </cell>
          <cell r="E34">
            <v>0.55000000000000004</v>
          </cell>
          <cell r="F34">
            <v>16</v>
          </cell>
          <cell r="G34">
            <v>0.53333333333333333</v>
          </cell>
          <cell r="H34">
            <v>13</v>
          </cell>
          <cell r="I34">
            <v>3</v>
          </cell>
          <cell r="J34">
            <v>81.25</v>
          </cell>
          <cell r="K34">
            <v>10</v>
          </cell>
          <cell r="L34">
            <v>2</v>
          </cell>
          <cell r="M34">
            <v>62.5</v>
          </cell>
          <cell r="N34">
            <v>23</v>
          </cell>
          <cell r="O34">
            <v>0.38333333333333336</v>
          </cell>
          <cell r="P34">
            <v>71.875000000000014</v>
          </cell>
          <cell r="Q34">
            <v>71</v>
          </cell>
        </row>
        <row r="35">
          <cell r="C35" t="str">
            <v>Peter Keizer</v>
          </cell>
          <cell r="D35" t="str">
            <v>A</v>
          </cell>
          <cell r="E35">
            <v>0.48399999999999999</v>
          </cell>
          <cell r="F35">
            <v>14</v>
          </cell>
          <cell r="G35">
            <v>0.46666666666666667</v>
          </cell>
          <cell r="H35">
            <v>9</v>
          </cell>
          <cell r="I35">
            <v>3</v>
          </cell>
          <cell r="J35">
            <v>64.285714285714292</v>
          </cell>
          <cell r="K35">
            <v>11</v>
          </cell>
          <cell r="L35">
            <v>4</v>
          </cell>
          <cell r="M35">
            <v>78.571428571428569</v>
          </cell>
          <cell r="N35">
            <v>20</v>
          </cell>
          <cell r="O35">
            <v>0.33333333333333331</v>
          </cell>
          <cell r="P35">
            <v>71.428571428571416</v>
          </cell>
          <cell r="Q35">
            <v>71</v>
          </cell>
        </row>
        <row r="36">
          <cell r="C36" t="str">
            <v>Arli Sanwikrama</v>
          </cell>
          <cell r="D36" t="str">
            <v>A</v>
          </cell>
          <cell r="E36">
            <v>0.58399999999999996</v>
          </cell>
          <cell r="F36">
            <v>17</v>
          </cell>
          <cell r="G36">
            <v>0.56666666666666665</v>
          </cell>
          <cell r="H36">
            <v>8</v>
          </cell>
          <cell r="I36">
            <v>2</v>
          </cell>
          <cell r="J36">
            <v>47.058823529411761</v>
          </cell>
          <cell r="K36">
            <v>15</v>
          </cell>
          <cell r="L36">
            <v>2</v>
          </cell>
          <cell r="M36">
            <v>88.235294117647058</v>
          </cell>
          <cell r="N36">
            <v>23</v>
          </cell>
          <cell r="O36">
            <v>0.38333333333333336</v>
          </cell>
          <cell r="P36">
            <v>67.64705882352942</v>
          </cell>
          <cell r="Q36">
            <v>67</v>
          </cell>
        </row>
        <row r="37">
          <cell r="C37" t="str">
            <v>Geert Grevink</v>
          </cell>
          <cell r="D37" t="str">
            <v>A</v>
          </cell>
          <cell r="E37">
            <v>0.71699999999999997</v>
          </cell>
          <cell r="F37">
            <v>21</v>
          </cell>
          <cell r="G37">
            <v>0.7</v>
          </cell>
          <cell r="H37">
            <v>11</v>
          </cell>
          <cell r="I37">
            <v>2</v>
          </cell>
          <cell r="J37">
            <v>52.380952380952387</v>
          </cell>
          <cell r="K37">
            <v>15</v>
          </cell>
          <cell r="L37">
            <v>2</v>
          </cell>
          <cell r="M37">
            <v>71.428571428571431</v>
          </cell>
          <cell r="N37">
            <v>26</v>
          </cell>
          <cell r="O37">
            <v>0.43333333333333335</v>
          </cell>
          <cell r="P37">
            <v>61.904761904761905</v>
          </cell>
          <cell r="Q37">
            <v>61</v>
          </cell>
        </row>
        <row r="38">
          <cell r="C38" t="str">
            <v xml:space="preserve">Hendrik Sloot   </v>
          </cell>
          <cell r="D38" t="str">
            <v>A</v>
          </cell>
          <cell r="E38">
            <v>0.48399999999999999</v>
          </cell>
          <cell r="F38">
            <v>14</v>
          </cell>
          <cell r="G38">
            <v>0.46666666666666667</v>
          </cell>
          <cell r="H38">
            <v>6</v>
          </cell>
          <cell r="I38">
            <v>3</v>
          </cell>
          <cell r="J38">
            <v>42.857142857142854</v>
          </cell>
          <cell r="K38">
            <v>10</v>
          </cell>
          <cell r="L38">
            <v>2</v>
          </cell>
          <cell r="M38">
            <v>71.428571428571431</v>
          </cell>
          <cell r="N38">
            <v>16</v>
          </cell>
          <cell r="O38">
            <v>0.26666666666666666</v>
          </cell>
          <cell r="P38">
            <v>57.142857142857139</v>
          </cell>
          <cell r="Q38">
            <v>57</v>
          </cell>
        </row>
        <row r="39">
          <cell r="C39" t="str">
            <v>Jacob Bosma</v>
          </cell>
          <cell r="D39" t="str">
            <v>A</v>
          </cell>
          <cell r="E39">
            <v>0.48399999999999999</v>
          </cell>
          <cell r="F39">
            <v>14</v>
          </cell>
          <cell r="G39">
            <v>0.46666666666666667</v>
          </cell>
          <cell r="H39">
            <v>8</v>
          </cell>
          <cell r="I39">
            <v>3</v>
          </cell>
          <cell r="J39">
            <v>57.142857142857139</v>
          </cell>
          <cell r="K39">
            <v>6</v>
          </cell>
          <cell r="L39">
            <v>2</v>
          </cell>
          <cell r="M39">
            <v>42.857142857142854</v>
          </cell>
          <cell r="N39">
            <v>14</v>
          </cell>
          <cell r="O39">
            <v>0.23333333333333334</v>
          </cell>
          <cell r="P39">
            <v>50</v>
          </cell>
          <cell r="Q3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B362-732A-4264-904E-D6EF90196DBE}">
  <sheetPr>
    <pageSetUpPr fitToPage="1"/>
  </sheetPr>
  <dimension ref="A1:AA44"/>
  <sheetViews>
    <sheetView tabSelected="1" topLeftCell="A15" workbookViewId="0">
      <selection sqref="A1:AA44"/>
    </sheetView>
  </sheetViews>
  <sheetFormatPr defaultRowHeight="15" x14ac:dyDescent="0.25"/>
  <cols>
    <col min="1" max="1" width="3" bestFit="1" customWidth="1"/>
    <col min="2" max="2" width="16.85546875" bestFit="1" customWidth="1"/>
    <col min="3" max="3" width="5.42578125" bestFit="1" customWidth="1"/>
    <col min="4" max="4" width="3.28515625" bestFit="1" customWidth="1"/>
    <col min="5" max="5" width="5.42578125" bestFit="1" customWidth="1"/>
    <col min="6" max="6" width="4" bestFit="1" customWidth="1"/>
    <col min="7" max="8" width="3.140625" bestFit="1" customWidth="1"/>
    <col min="9" max="9" width="3.28515625" bestFit="1" customWidth="1"/>
    <col min="10" max="23" width="3.140625" bestFit="1" customWidth="1"/>
    <col min="24" max="24" width="4.140625" bestFit="1" customWidth="1"/>
    <col min="25" max="25" width="4" bestFit="1" customWidth="1"/>
    <col min="26" max="26" width="4.7109375" bestFit="1" customWidth="1"/>
  </cols>
  <sheetData>
    <row r="1" spans="1:27" ht="29.25" x14ac:dyDescent="0.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x14ac:dyDescent="0.25">
      <c r="A2" s="37" t="s">
        <v>1</v>
      </c>
      <c r="B2" s="38"/>
      <c r="C2" s="39" t="s">
        <v>2</v>
      </c>
      <c r="D2" s="39" t="s">
        <v>3</v>
      </c>
      <c r="E2" s="39" t="s">
        <v>4</v>
      </c>
      <c r="F2" s="39" t="s">
        <v>5</v>
      </c>
      <c r="G2" s="18" t="s">
        <v>6</v>
      </c>
      <c r="H2" s="18" t="s">
        <v>7</v>
      </c>
      <c r="I2" s="39" t="s">
        <v>8</v>
      </c>
      <c r="J2" s="18" t="s">
        <v>9</v>
      </c>
      <c r="K2" s="18" t="s">
        <v>10</v>
      </c>
      <c r="L2" s="36" t="s">
        <v>11</v>
      </c>
      <c r="M2" s="36" t="s">
        <v>12</v>
      </c>
      <c r="N2" s="36" t="s">
        <v>13</v>
      </c>
      <c r="O2" s="36" t="s">
        <v>14</v>
      </c>
      <c r="P2" s="36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20" t="s">
        <v>23</v>
      </c>
      <c r="Y2" s="23" t="s">
        <v>24</v>
      </c>
      <c r="Z2" s="26" t="s">
        <v>25</v>
      </c>
    </row>
    <row r="3" spans="1:27" x14ac:dyDescent="0.25">
      <c r="A3" s="28" t="s">
        <v>26</v>
      </c>
      <c r="B3" s="29"/>
      <c r="C3" s="40"/>
      <c r="D3" s="40"/>
      <c r="E3" s="40"/>
      <c r="F3" s="40"/>
      <c r="G3" s="19"/>
      <c r="H3" s="19"/>
      <c r="I3" s="40"/>
      <c r="J3" s="19"/>
      <c r="K3" s="19"/>
      <c r="L3" s="36"/>
      <c r="M3" s="36"/>
      <c r="N3" s="36"/>
      <c r="O3" s="36"/>
      <c r="P3" s="36"/>
      <c r="Q3" s="19"/>
      <c r="R3" s="19"/>
      <c r="S3" s="19"/>
      <c r="T3" s="19"/>
      <c r="U3" s="19"/>
      <c r="V3" s="19"/>
      <c r="W3" s="19"/>
      <c r="X3" s="21"/>
      <c r="Y3" s="24"/>
      <c r="Z3" s="26"/>
    </row>
    <row r="4" spans="1:27" x14ac:dyDescent="0.25">
      <c r="A4" s="30" t="s">
        <v>27</v>
      </c>
      <c r="B4" s="31"/>
      <c r="C4" s="40"/>
      <c r="D4" s="40"/>
      <c r="E4" s="40"/>
      <c r="F4" s="40"/>
      <c r="G4" s="19"/>
      <c r="H4" s="19"/>
      <c r="I4" s="40"/>
      <c r="J4" s="19"/>
      <c r="K4" s="19"/>
      <c r="L4" s="36"/>
      <c r="M4" s="36"/>
      <c r="N4" s="36"/>
      <c r="O4" s="36"/>
      <c r="P4" s="36"/>
      <c r="Q4" s="19"/>
      <c r="R4" s="19"/>
      <c r="S4" s="19"/>
      <c r="T4" s="19"/>
      <c r="U4" s="19"/>
      <c r="V4" s="19"/>
      <c r="W4" s="19"/>
      <c r="X4" s="21"/>
      <c r="Y4" s="24"/>
      <c r="Z4" s="26"/>
    </row>
    <row r="5" spans="1:27" ht="45" x14ac:dyDescent="0.6">
      <c r="A5" s="32">
        <v>2024</v>
      </c>
      <c r="B5" s="33"/>
      <c r="C5" s="40"/>
      <c r="D5" s="40"/>
      <c r="E5" s="40"/>
      <c r="F5" s="40"/>
      <c r="G5" s="19"/>
      <c r="H5" s="19"/>
      <c r="I5" s="40"/>
      <c r="J5" s="19"/>
      <c r="K5" s="19"/>
      <c r="L5" s="36"/>
      <c r="M5" s="36"/>
      <c r="N5" s="36"/>
      <c r="O5" s="36"/>
      <c r="P5" s="36"/>
      <c r="Q5" s="19"/>
      <c r="R5" s="19"/>
      <c r="S5" s="19"/>
      <c r="T5" s="19"/>
      <c r="U5" s="19"/>
      <c r="V5" s="19"/>
      <c r="W5" s="19"/>
      <c r="X5" s="21"/>
      <c r="Y5" s="24"/>
      <c r="Z5" s="26"/>
    </row>
    <row r="6" spans="1:27" ht="26.25" x14ac:dyDescent="0.4">
      <c r="A6" s="34" t="s">
        <v>28</v>
      </c>
      <c r="B6" s="35"/>
      <c r="C6" s="40"/>
      <c r="D6" s="40"/>
      <c r="E6" s="40"/>
      <c r="F6" s="40"/>
      <c r="G6" s="19"/>
      <c r="H6" s="19"/>
      <c r="I6" s="40"/>
      <c r="J6" s="19"/>
      <c r="K6" s="19"/>
      <c r="L6" s="18"/>
      <c r="M6" s="18"/>
      <c r="N6" s="18"/>
      <c r="O6" s="18"/>
      <c r="P6" s="18"/>
      <c r="Q6" s="19"/>
      <c r="R6" s="19"/>
      <c r="S6" s="19"/>
      <c r="T6" s="19"/>
      <c r="U6" s="19"/>
      <c r="V6" s="19"/>
      <c r="W6" s="19"/>
      <c r="X6" s="22"/>
      <c r="Y6" s="25"/>
      <c r="Z6" s="27"/>
    </row>
    <row r="7" spans="1:27" x14ac:dyDescent="0.25">
      <c r="A7" s="1">
        <v>1</v>
      </c>
      <c r="B7" s="2" t="s">
        <v>29</v>
      </c>
      <c r="C7" s="3">
        <f>VLOOKUP(D7,'[1]Tabelen masters'!I$6:J91,2,FALSE)</f>
        <v>0.58399999999999996</v>
      </c>
      <c r="D7" s="4">
        <v>17</v>
      </c>
      <c r="E7" s="3">
        <f t="shared" ref="E7:E44" si="0">D7/30</f>
        <v>0.56666666666666665</v>
      </c>
      <c r="F7" s="5">
        <f>VLOOKUP(B7,[2]Blad1!$C$2:$Q$39,15,0)</f>
        <v>140</v>
      </c>
      <c r="G7" s="1">
        <f t="shared" ref="G7:G44" si="1">IF(F7&gt;1,10,0)</f>
        <v>10</v>
      </c>
      <c r="H7" s="6"/>
      <c r="I7" s="5"/>
      <c r="J7" s="1"/>
      <c r="K7" s="6"/>
      <c r="L7" s="5"/>
      <c r="M7" s="1"/>
      <c r="N7" s="6"/>
      <c r="O7" s="5"/>
      <c r="P7" s="1"/>
      <c r="Q7" s="6"/>
      <c r="R7" s="5"/>
      <c r="S7" s="1"/>
      <c r="T7" s="6"/>
      <c r="U7" s="6"/>
      <c r="V7" s="7"/>
      <c r="W7" s="6"/>
      <c r="X7" s="8">
        <f t="shared" ref="X7:X44" si="2">SUM(F7:W7)</f>
        <v>150</v>
      </c>
      <c r="Y7" s="9">
        <f t="shared" ref="Y7:Y44" si="3">MIN(F7,I7,L7,O7,R7,U7)</f>
        <v>140</v>
      </c>
      <c r="Z7" s="9">
        <f t="shared" ref="Z7:Z44" si="4">X7-Y7</f>
        <v>10</v>
      </c>
    </row>
    <row r="8" spans="1:27" x14ac:dyDescent="0.25">
      <c r="A8" s="1">
        <v>2</v>
      </c>
      <c r="B8" s="10" t="s">
        <v>30</v>
      </c>
      <c r="C8" s="3">
        <f>VLOOKUP(D8,'[1]Tabelen masters'!I$6:J75,2,FALSE)</f>
        <v>0.48399999999999999</v>
      </c>
      <c r="D8" s="11">
        <v>14</v>
      </c>
      <c r="E8" s="3">
        <f t="shared" si="0"/>
        <v>0.46666666666666667</v>
      </c>
      <c r="F8" s="5">
        <f>VLOOKUP(B8,[2]Blad1!$C$2:$Q$39,15,0)</f>
        <v>138</v>
      </c>
      <c r="G8" s="1">
        <f t="shared" si="1"/>
        <v>10</v>
      </c>
      <c r="H8" s="6"/>
      <c r="I8" s="5"/>
      <c r="J8" s="1"/>
      <c r="K8" s="6"/>
      <c r="L8" s="5"/>
      <c r="M8" s="1"/>
      <c r="N8" s="6"/>
      <c r="O8" s="5"/>
      <c r="P8" s="1"/>
      <c r="Q8" s="6"/>
      <c r="R8" s="5"/>
      <c r="S8" s="1"/>
      <c r="T8" s="6"/>
      <c r="U8" s="6"/>
      <c r="V8" s="7"/>
      <c r="W8" s="6"/>
      <c r="X8" s="8">
        <f t="shared" si="2"/>
        <v>148</v>
      </c>
      <c r="Y8" s="9">
        <f t="shared" si="3"/>
        <v>138</v>
      </c>
      <c r="Z8" s="9">
        <f t="shared" si="4"/>
        <v>10</v>
      </c>
    </row>
    <row r="9" spans="1:27" x14ac:dyDescent="0.25">
      <c r="A9" s="1">
        <v>3</v>
      </c>
      <c r="B9" s="12" t="s">
        <v>31</v>
      </c>
      <c r="C9" s="3">
        <f>VLOOKUP(D9,'[1]Tabelen masters'!I$6:J79,2,FALSE)</f>
        <v>0.71699999999999997</v>
      </c>
      <c r="D9" s="4">
        <v>21</v>
      </c>
      <c r="E9" s="13">
        <f t="shared" si="0"/>
        <v>0.7</v>
      </c>
      <c r="F9" s="5">
        <f>VLOOKUP(B9,[2]Blad1!$C$2:$Q$39,15,0)</f>
        <v>130</v>
      </c>
      <c r="G9" s="1">
        <f t="shared" si="1"/>
        <v>10</v>
      </c>
      <c r="H9" s="6"/>
      <c r="I9" s="5"/>
      <c r="J9" s="1"/>
      <c r="K9" s="6"/>
      <c r="L9" s="5"/>
      <c r="M9" s="1"/>
      <c r="N9" s="6"/>
      <c r="O9" s="5"/>
      <c r="P9" s="1"/>
      <c r="Q9" s="6"/>
      <c r="R9" s="5"/>
      <c r="S9" s="1"/>
      <c r="T9" s="6"/>
      <c r="U9" s="6"/>
      <c r="V9" s="7"/>
      <c r="W9" s="6"/>
      <c r="X9" s="8">
        <f t="shared" si="2"/>
        <v>140</v>
      </c>
      <c r="Y9" s="9">
        <f t="shared" si="3"/>
        <v>130</v>
      </c>
      <c r="Z9" s="9">
        <f t="shared" si="4"/>
        <v>10</v>
      </c>
    </row>
    <row r="10" spans="1:27" x14ac:dyDescent="0.25">
      <c r="A10" s="1">
        <v>4</v>
      </c>
      <c r="B10" s="10" t="s">
        <v>32</v>
      </c>
      <c r="C10" s="3">
        <f>VLOOKUP(D10,'[1]Tabelen masters'!I$6:J143,2,FALSE)</f>
        <v>0.55000000000000004</v>
      </c>
      <c r="D10" s="6">
        <v>16</v>
      </c>
      <c r="E10" s="3">
        <f t="shared" si="0"/>
        <v>0.53333333333333333</v>
      </c>
      <c r="F10" s="5">
        <f>VLOOKUP(B10,[2]Blad1!$C$2:$Q$39,15,0)</f>
        <v>126</v>
      </c>
      <c r="G10" s="1">
        <f t="shared" si="1"/>
        <v>10</v>
      </c>
      <c r="H10" s="6"/>
      <c r="I10" s="5"/>
      <c r="J10" s="1"/>
      <c r="K10" s="6"/>
      <c r="L10" s="5"/>
      <c r="M10" s="1"/>
      <c r="N10" s="6"/>
      <c r="O10" s="5"/>
      <c r="P10" s="1"/>
      <c r="Q10" s="6"/>
      <c r="R10" s="5"/>
      <c r="S10" s="1"/>
      <c r="T10" s="6"/>
      <c r="U10" s="6"/>
      <c r="V10" s="7"/>
      <c r="W10" s="6"/>
      <c r="X10" s="8">
        <f t="shared" si="2"/>
        <v>136</v>
      </c>
      <c r="Y10" s="9">
        <f t="shared" si="3"/>
        <v>126</v>
      </c>
      <c r="Z10" s="9">
        <f t="shared" si="4"/>
        <v>10</v>
      </c>
    </row>
    <row r="11" spans="1:27" x14ac:dyDescent="0.25">
      <c r="A11" s="1">
        <v>5</v>
      </c>
      <c r="B11" s="12" t="s">
        <v>33</v>
      </c>
      <c r="C11" s="3">
        <f>VLOOKUP(D11,'[1]Tabelen masters'!I$6:J76,2,FALSE)</f>
        <v>0.55000000000000004</v>
      </c>
      <c r="D11" s="4">
        <v>16</v>
      </c>
      <c r="E11" s="3">
        <f t="shared" si="0"/>
        <v>0.53333333333333333</v>
      </c>
      <c r="F11" s="5">
        <f>VLOOKUP(B11,[2]Blad1!$C$2:$Q$39,15,0)</f>
        <v>123</v>
      </c>
      <c r="G11" s="1">
        <f t="shared" si="1"/>
        <v>10</v>
      </c>
      <c r="H11" s="6"/>
      <c r="I11" s="5"/>
      <c r="J11" s="1"/>
      <c r="K11" s="6"/>
      <c r="L11" s="5"/>
      <c r="M11" s="1"/>
      <c r="N11" s="6"/>
      <c r="O11" s="5"/>
      <c r="P11" s="1"/>
      <c r="Q11" s="6"/>
      <c r="R11" s="5"/>
      <c r="S11" s="1"/>
      <c r="T11" s="6"/>
      <c r="U11" s="6"/>
      <c r="V11" s="7"/>
      <c r="W11" s="6"/>
      <c r="X11" s="8">
        <f t="shared" si="2"/>
        <v>133</v>
      </c>
      <c r="Y11" s="9">
        <f t="shared" si="3"/>
        <v>123</v>
      </c>
      <c r="Z11" s="9">
        <f t="shared" si="4"/>
        <v>10</v>
      </c>
    </row>
    <row r="12" spans="1:27" x14ac:dyDescent="0.25">
      <c r="A12" s="1">
        <v>6</v>
      </c>
      <c r="B12" s="12" t="s">
        <v>34</v>
      </c>
      <c r="C12" s="3">
        <f>VLOOKUP(D12,'[1]Tabelen masters'!I$6:J87,2,FALSE)</f>
        <v>0.65</v>
      </c>
      <c r="D12" s="4">
        <v>19</v>
      </c>
      <c r="E12" s="3">
        <f t="shared" si="0"/>
        <v>0.6333333333333333</v>
      </c>
      <c r="F12" s="5">
        <f>VLOOKUP(B12,[2]Blad1!$C$2:$Q$39,15,0)</f>
        <v>122</v>
      </c>
      <c r="G12" s="1">
        <f t="shared" si="1"/>
        <v>10</v>
      </c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  <c r="U12" s="6"/>
      <c r="V12" s="7"/>
      <c r="W12" s="6"/>
      <c r="X12" s="8">
        <f t="shared" si="2"/>
        <v>132</v>
      </c>
      <c r="Y12" s="9">
        <f t="shared" si="3"/>
        <v>122</v>
      </c>
      <c r="Z12" s="9">
        <f t="shared" si="4"/>
        <v>10</v>
      </c>
    </row>
    <row r="13" spans="1:27" x14ac:dyDescent="0.25">
      <c r="A13" s="1">
        <v>7</v>
      </c>
      <c r="B13" s="12" t="s">
        <v>35</v>
      </c>
      <c r="C13" s="3">
        <f>VLOOKUP(D13,'[1]Tabelen masters'!I$6:J99,2,FALSE)</f>
        <v>1.1839999999999999</v>
      </c>
      <c r="D13" s="4">
        <v>35</v>
      </c>
      <c r="E13" s="3">
        <f t="shared" si="0"/>
        <v>1.1666666666666667</v>
      </c>
      <c r="F13" s="5">
        <f>VLOOKUP(B13,[2]Blad1!$C$2:$Q$39,15,0)</f>
        <v>120</v>
      </c>
      <c r="G13" s="1">
        <f t="shared" si="1"/>
        <v>10</v>
      </c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  <c r="U13" s="6"/>
      <c r="V13" s="7"/>
      <c r="W13" s="6"/>
      <c r="X13" s="8">
        <f t="shared" si="2"/>
        <v>130</v>
      </c>
      <c r="Y13" s="9">
        <f t="shared" si="3"/>
        <v>120</v>
      </c>
      <c r="Z13" s="9">
        <f t="shared" si="4"/>
        <v>10</v>
      </c>
    </row>
    <row r="14" spans="1:27" x14ac:dyDescent="0.25">
      <c r="A14" s="1">
        <v>8</v>
      </c>
      <c r="B14" s="10" t="s">
        <v>36</v>
      </c>
      <c r="C14" s="3">
        <f>VLOOKUP(D14,'[1]Tabelen masters'!I$6:J102,2,FALSE)</f>
        <v>0.45</v>
      </c>
      <c r="D14" s="6">
        <v>13</v>
      </c>
      <c r="E14" s="13">
        <f t="shared" si="0"/>
        <v>0.43333333333333335</v>
      </c>
      <c r="F14" s="5">
        <f>VLOOKUP(B14,[2]Blad1!$C$2:$Q$39,15,0)</f>
        <v>119</v>
      </c>
      <c r="G14" s="1">
        <f t="shared" si="1"/>
        <v>10</v>
      </c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  <c r="U14" s="6"/>
      <c r="V14" s="7"/>
      <c r="W14" s="6"/>
      <c r="X14" s="8">
        <f t="shared" si="2"/>
        <v>129</v>
      </c>
      <c r="Y14" s="9">
        <f t="shared" si="3"/>
        <v>119</v>
      </c>
      <c r="Z14" s="9">
        <f t="shared" si="4"/>
        <v>10</v>
      </c>
    </row>
    <row r="15" spans="1:27" x14ac:dyDescent="0.25">
      <c r="A15" s="1">
        <v>9</v>
      </c>
      <c r="B15" s="12" t="s">
        <v>37</v>
      </c>
      <c r="C15" s="3">
        <f>VLOOKUP(D15,'[1]Tabelen masters'!I$6:J138,2,FALSE)</f>
        <v>0.81699999999999995</v>
      </c>
      <c r="D15" s="4">
        <v>24</v>
      </c>
      <c r="E15" s="3">
        <f t="shared" si="0"/>
        <v>0.8</v>
      </c>
      <c r="F15" s="5">
        <f>VLOOKUP(B15,[2]Blad1!$C$2:$Q$39,15,0)</f>
        <v>118</v>
      </c>
      <c r="G15" s="1">
        <f t="shared" si="1"/>
        <v>10</v>
      </c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  <c r="U15" s="6"/>
      <c r="V15" s="7"/>
      <c r="W15" s="6"/>
      <c r="X15" s="8">
        <f t="shared" si="2"/>
        <v>128</v>
      </c>
      <c r="Y15" s="9">
        <f t="shared" si="3"/>
        <v>118</v>
      </c>
      <c r="Z15" s="9">
        <f t="shared" si="4"/>
        <v>10</v>
      </c>
    </row>
    <row r="16" spans="1:27" x14ac:dyDescent="0.25">
      <c r="A16" s="1">
        <v>10</v>
      </c>
      <c r="B16" s="12" t="s">
        <v>38</v>
      </c>
      <c r="C16" s="3">
        <f>VLOOKUP(D16,'[1]Tabelen masters'!I$6:J54,2,FALSE)</f>
        <v>0.55000000000000004</v>
      </c>
      <c r="D16" s="4">
        <v>16</v>
      </c>
      <c r="E16" s="3">
        <f t="shared" si="0"/>
        <v>0.53333333333333333</v>
      </c>
      <c r="F16" s="5">
        <f>VLOOKUP(B16,[2]Blad1!$C$2:$Q$39,15,0)</f>
        <v>112</v>
      </c>
      <c r="G16" s="1">
        <f t="shared" si="1"/>
        <v>10</v>
      </c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  <c r="U16" s="6"/>
      <c r="V16" s="7"/>
      <c r="W16" s="6"/>
      <c r="X16" s="8">
        <f t="shared" si="2"/>
        <v>122</v>
      </c>
      <c r="Y16" s="9">
        <f t="shared" si="3"/>
        <v>112</v>
      </c>
      <c r="Z16" s="9">
        <f t="shared" si="4"/>
        <v>10</v>
      </c>
    </row>
    <row r="17" spans="1:26" x14ac:dyDescent="0.25">
      <c r="A17" s="1">
        <v>11</v>
      </c>
      <c r="B17" s="14" t="s">
        <v>39</v>
      </c>
      <c r="C17" s="3">
        <f>VLOOKUP(D17,'[1]Tabelen masters'!I$6:J85,2,FALSE)</f>
        <v>0.48399999999999999</v>
      </c>
      <c r="D17" s="4">
        <v>14</v>
      </c>
      <c r="E17" s="3">
        <f t="shared" si="0"/>
        <v>0.46666666666666667</v>
      </c>
      <c r="F17" s="5">
        <f>VLOOKUP(B17,[2]Blad1!$C$2:$Q$39,15,0)</f>
        <v>110</v>
      </c>
      <c r="G17" s="1">
        <f t="shared" si="1"/>
        <v>10</v>
      </c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  <c r="U17" s="6"/>
      <c r="V17" s="7"/>
      <c r="W17" s="6"/>
      <c r="X17" s="8">
        <f t="shared" si="2"/>
        <v>120</v>
      </c>
      <c r="Y17" s="9">
        <f t="shared" si="3"/>
        <v>110</v>
      </c>
      <c r="Z17" s="9">
        <f t="shared" si="4"/>
        <v>10</v>
      </c>
    </row>
    <row r="18" spans="1:26" x14ac:dyDescent="0.25">
      <c r="A18" s="1">
        <v>12</v>
      </c>
      <c r="B18" s="12" t="s">
        <v>40</v>
      </c>
      <c r="C18" s="3">
        <f>VLOOKUP(D18,'[1]Tabelen masters'!I$6:J69,2,FALSE)</f>
        <v>0.48399999999999999</v>
      </c>
      <c r="D18" s="4">
        <v>14</v>
      </c>
      <c r="E18" s="3">
        <f t="shared" si="0"/>
        <v>0.46666666666666667</v>
      </c>
      <c r="F18" s="5">
        <f>VLOOKUP(B18,[2]Blad1!$C$2:$Q$39,15,0)</f>
        <v>107</v>
      </c>
      <c r="G18" s="1">
        <f t="shared" si="1"/>
        <v>10</v>
      </c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  <c r="U18" s="6"/>
      <c r="V18" s="7"/>
      <c r="W18" s="6"/>
      <c r="X18" s="8">
        <f t="shared" si="2"/>
        <v>117</v>
      </c>
      <c r="Y18" s="9">
        <f t="shared" si="3"/>
        <v>107</v>
      </c>
      <c r="Z18" s="9">
        <f t="shared" si="4"/>
        <v>10</v>
      </c>
    </row>
    <row r="19" spans="1:26" x14ac:dyDescent="0.25">
      <c r="A19" s="1">
        <v>13</v>
      </c>
      <c r="B19" s="14" t="s">
        <v>41</v>
      </c>
      <c r="C19" s="3">
        <f>VLOOKUP(D19,'[1]Tabelen masters'!I$6:J70,2,FALSE)</f>
        <v>0.58399999999999996</v>
      </c>
      <c r="D19" s="4">
        <v>17</v>
      </c>
      <c r="E19" s="3">
        <f t="shared" si="0"/>
        <v>0.56666666666666665</v>
      </c>
      <c r="F19" s="5">
        <f>VLOOKUP(B19,[2]Blad1!$C$2:$Q$39,15,0)</f>
        <v>102</v>
      </c>
      <c r="G19" s="1">
        <f t="shared" si="1"/>
        <v>10</v>
      </c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  <c r="U19" s="6"/>
      <c r="V19" s="7"/>
      <c r="W19" s="6"/>
      <c r="X19" s="8">
        <f t="shared" si="2"/>
        <v>112</v>
      </c>
      <c r="Y19" s="9">
        <f t="shared" si="3"/>
        <v>102</v>
      </c>
      <c r="Z19" s="9">
        <f t="shared" si="4"/>
        <v>10</v>
      </c>
    </row>
    <row r="20" spans="1:26" x14ac:dyDescent="0.25">
      <c r="A20" s="1">
        <v>14</v>
      </c>
      <c r="B20" s="12" t="s">
        <v>42</v>
      </c>
      <c r="C20" s="3">
        <f>VLOOKUP(D20,'[1]Tabelen masters'!I$6:J68,2,FALSE)</f>
        <v>0.58399999999999996</v>
      </c>
      <c r="D20" s="4">
        <v>17</v>
      </c>
      <c r="E20" s="3">
        <f t="shared" si="0"/>
        <v>0.56666666666666665</v>
      </c>
      <c r="F20" s="5">
        <f>VLOOKUP(B20,[2]Blad1!$C$2:$Q$39,15,0)</f>
        <v>102</v>
      </c>
      <c r="G20" s="1">
        <f t="shared" si="1"/>
        <v>10</v>
      </c>
      <c r="H20" s="6"/>
      <c r="I20" s="5"/>
      <c r="J20" s="1"/>
      <c r="K20" s="6"/>
      <c r="L20" s="5"/>
      <c r="M20" s="1"/>
      <c r="N20" s="6"/>
      <c r="O20" s="5"/>
      <c r="P20" s="1"/>
      <c r="Q20" s="6"/>
      <c r="R20" s="5"/>
      <c r="S20" s="1"/>
      <c r="T20" s="6"/>
      <c r="U20" s="6"/>
      <c r="V20" s="7"/>
      <c r="W20" s="6"/>
      <c r="X20" s="8">
        <f t="shared" si="2"/>
        <v>112</v>
      </c>
      <c r="Y20" s="9">
        <f t="shared" si="3"/>
        <v>102</v>
      </c>
      <c r="Z20" s="9">
        <f t="shared" si="4"/>
        <v>10</v>
      </c>
    </row>
    <row r="21" spans="1:26" x14ac:dyDescent="0.25">
      <c r="A21" s="1">
        <v>15</v>
      </c>
      <c r="B21" s="12" t="s">
        <v>43</v>
      </c>
      <c r="C21" s="3">
        <f>VLOOKUP(D21,'[1]Tabelen masters'!I$6:J90,2,FALSE)</f>
        <v>0.68400000000000005</v>
      </c>
      <c r="D21" s="4">
        <v>20</v>
      </c>
      <c r="E21" s="3">
        <f t="shared" si="0"/>
        <v>0.66666666666666663</v>
      </c>
      <c r="F21" s="5">
        <f>VLOOKUP(B21,[2]Blad1!$C$2:$Q$39,15,0)</f>
        <v>100</v>
      </c>
      <c r="G21" s="1">
        <f t="shared" si="1"/>
        <v>10</v>
      </c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  <c r="U21" s="6"/>
      <c r="V21" s="7"/>
      <c r="W21" s="6"/>
      <c r="X21" s="8">
        <f t="shared" si="2"/>
        <v>110</v>
      </c>
      <c r="Y21" s="9">
        <f t="shared" si="3"/>
        <v>100</v>
      </c>
      <c r="Z21" s="9">
        <f t="shared" si="4"/>
        <v>10</v>
      </c>
    </row>
    <row r="22" spans="1:26" x14ac:dyDescent="0.25">
      <c r="A22" s="1">
        <v>16</v>
      </c>
      <c r="B22" s="12" t="s">
        <v>44</v>
      </c>
      <c r="C22" s="3">
        <f>VLOOKUP(D22,'[1]Tabelen masters'!I$6:J82,2,FALSE)</f>
        <v>0.61699999999999999</v>
      </c>
      <c r="D22" s="4">
        <v>18</v>
      </c>
      <c r="E22" s="3">
        <f t="shared" si="0"/>
        <v>0.6</v>
      </c>
      <c r="F22" s="5">
        <f>VLOOKUP(B22,[2]Blad1!$C$2:$Q$39,15,0)</f>
        <v>100</v>
      </c>
      <c r="G22" s="1">
        <f t="shared" si="1"/>
        <v>10</v>
      </c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  <c r="U22" s="6"/>
      <c r="V22" s="7"/>
      <c r="W22" s="6"/>
      <c r="X22" s="8">
        <f t="shared" si="2"/>
        <v>110</v>
      </c>
      <c r="Y22" s="9">
        <f t="shared" si="3"/>
        <v>100</v>
      </c>
      <c r="Z22" s="9">
        <f t="shared" si="4"/>
        <v>10</v>
      </c>
    </row>
    <row r="23" spans="1:26" x14ac:dyDescent="0.25">
      <c r="A23" s="1">
        <v>17</v>
      </c>
      <c r="B23" s="12" t="s">
        <v>45</v>
      </c>
      <c r="C23" s="3">
        <f>VLOOKUP(D23,'[1]Tabelen masters'!I$6:J80,2,FALSE)</f>
        <v>0.65</v>
      </c>
      <c r="D23" s="4">
        <v>19</v>
      </c>
      <c r="E23" s="3">
        <f t="shared" si="0"/>
        <v>0.6333333333333333</v>
      </c>
      <c r="F23" s="5">
        <v>100</v>
      </c>
      <c r="G23" s="1">
        <f t="shared" si="1"/>
        <v>10</v>
      </c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  <c r="U23" s="6"/>
      <c r="V23" s="7"/>
      <c r="W23" s="6"/>
      <c r="X23" s="8">
        <f t="shared" si="2"/>
        <v>110</v>
      </c>
      <c r="Y23" s="9">
        <f t="shared" si="3"/>
        <v>100</v>
      </c>
      <c r="Z23" s="9">
        <f t="shared" si="4"/>
        <v>10</v>
      </c>
    </row>
    <row r="24" spans="1:26" x14ac:dyDescent="0.25">
      <c r="A24" s="1">
        <v>18</v>
      </c>
      <c r="B24" s="12" t="s">
        <v>46</v>
      </c>
      <c r="C24" s="3">
        <f>VLOOKUP(D24,'[1]Tabelen masters'!I$6:J112,2,FALSE)</f>
        <v>0.51700000000000002</v>
      </c>
      <c r="D24" s="4">
        <v>15</v>
      </c>
      <c r="E24" s="13">
        <f t="shared" si="0"/>
        <v>0.5</v>
      </c>
      <c r="F24" s="5">
        <f>VLOOKUP(B24,[2]Blad1!$C$2:$Q$39,15,0)</f>
        <v>96</v>
      </c>
      <c r="G24" s="1">
        <f t="shared" si="1"/>
        <v>10</v>
      </c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  <c r="U24" s="6"/>
      <c r="V24" s="7"/>
      <c r="W24" s="6"/>
      <c r="X24" s="8">
        <f t="shared" si="2"/>
        <v>106</v>
      </c>
      <c r="Y24" s="9">
        <f t="shared" si="3"/>
        <v>96</v>
      </c>
      <c r="Z24" s="9">
        <f t="shared" si="4"/>
        <v>10</v>
      </c>
    </row>
    <row r="25" spans="1:26" x14ac:dyDescent="0.25">
      <c r="A25" s="1">
        <v>19</v>
      </c>
      <c r="B25" s="10" t="s">
        <v>47</v>
      </c>
      <c r="C25" s="3">
        <f>VLOOKUP(D25,'[1]Tabelen masters'!I$6:J60,2,FALSE)</f>
        <v>0.48399999999999999</v>
      </c>
      <c r="D25" s="6">
        <v>14</v>
      </c>
      <c r="E25" s="3">
        <f t="shared" si="0"/>
        <v>0.46666666666666667</v>
      </c>
      <c r="F25" s="5">
        <f>VLOOKUP(B25,[2]Blad1!$C$2:$Q$39,15,0)</f>
        <v>96</v>
      </c>
      <c r="G25" s="1">
        <f t="shared" si="1"/>
        <v>10</v>
      </c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  <c r="U25" s="6"/>
      <c r="V25" s="7"/>
      <c r="W25" s="6"/>
      <c r="X25" s="8">
        <f t="shared" si="2"/>
        <v>106</v>
      </c>
      <c r="Y25" s="9">
        <f t="shared" si="3"/>
        <v>96</v>
      </c>
      <c r="Z25" s="9">
        <f t="shared" si="4"/>
        <v>10</v>
      </c>
    </row>
    <row r="26" spans="1:26" x14ac:dyDescent="0.25">
      <c r="A26" s="1">
        <v>20</v>
      </c>
      <c r="B26" s="12" t="s">
        <v>48</v>
      </c>
      <c r="C26" s="3">
        <f>VLOOKUP(D26,'[1]Tabelen masters'!I$6:J43,2,FALSE)</f>
        <v>0.48399999999999999</v>
      </c>
      <c r="D26" s="4">
        <v>14</v>
      </c>
      <c r="E26" s="3">
        <f t="shared" si="0"/>
        <v>0.46666666666666667</v>
      </c>
      <c r="F26" s="5">
        <f>VLOOKUP(B26,[2]Blad1!$C$2:$Q$39,15,0)</f>
        <v>96</v>
      </c>
      <c r="G26" s="1">
        <f t="shared" si="1"/>
        <v>10</v>
      </c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  <c r="U26" s="6"/>
      <c r="V26" s="7"/>
      <c r="W26" s="6"/>
      <c r="X26" s="8">
        <f t="shared" si="2"/>
        <v>106</v>
      </c>
      <c r="Y26" s="9">
        <f t="shared" si="3"/>
        <v>96</v>
      </c>
      <c r="Z26" s="9">
        <f t="shared" si="4"/>
        <v>10</v>
      </c>
    </row>
    <row r="27" spans="1:26" x14ac:dyDescent="0.25">
      <c r="A27" s="1">
        <v>21</v>
      </c>
      <c r="B27" s="14" t="s">
        <v>49</v>
      </c>
      <c r="C27" s="3">
        <f>VLOOKUP(D27,'[1]Tabelen masters'!I$6:J147,2,FALSE)</f>
        <v>0.51700000000000002</v>
      </c>
      <c r="D27" s="4">
        <v>15</v>
      </c>
      <c r="E27" s="3">
        <f t="shared" si="0"/>
        <v>0.5</v>
      </c>
      <c r="F27" s="5">
        <v>96</v>
      </c>
      <c r="G27" s="1">
        <f t="shared" si="1"/>
        <v>10</v>
      </c>
      <c r="H27" s="6"/>
      <c r="I27" s="5"/>
      <c r="J27" s="1"/>
      <c r="K27" s="6"/>
      <c r="L27" s="5"/>
      <c r="M27" s="1"/>
      <c r="N27" s="6"/>
      <c r="O27" s="5"/>
      <c r="P27" s="15"/>
      <c r="Q27" s="6"/>
      <c r="R27" s="6"/>
      <c r="S27" s="15"/>
      <c r="T27" s="6"/>
      <c r="U27" s="6"/>
      <c r="V27" s="7"/>
      <c r="W27" s="6"/>
      <c r="X27" s="8">
        <f t="shared" si="2"/>
        <v>106</v>
      </c>
      <c r="Y27" s="9">
        <f t="shared" si="3"/>
        <v>96</v>
      </c>
      <c r="Z27" s="9">
        <f t="shared" si="4"/>
        <v>10</v>
      </c>
    </row>
    <row r="28" spans="1:26" x14ac:dyDescent="0.25">
      <c r="A28" s="1">
        <v>22</v>
      </c>
      <c r="B28" s="10" t="s">
        <v>50</v>
      </c>
      <c r="C28" s="3">
        <f>VLOOKUP(D28,'[1]Tabelen masters'!I$6:J93,2,FALSE)</f>
        <v>0.45</v>
      </c>
      <c r="D28" s="6">
        <v>13</v>
      </c>
      <c r="E28" s="3">
        <f t="shared" si="0"/>
        <v>0.43333333333333335</v>
      </c>
      <c r="F28" s="5">
        <f>VLOOKUP(B28,[2]Blad1!$C$2:$Q$39,15,0)</f>
        <v>92</v>
      </c>
      <c r="G28" s="1">
        <f t="shared" si="1"/>
        <v>10</v>
      </c>
      <c r="H28" s="6"/>
      <c r="I28" s="5"/>
      <c r="J28" s="1"/>
      <c r="K28" s="6"/>
      <c r="L28" s="5"/>
      <c r="M28" s="1"/>
      <c r="N28" s="6"/>
      <c r="O28" s="5"/>
      <c r="P28" s="1"/>
      <c r="Q28" s="6"/>
      <c r="R28" s="5"/>
      <c r="S28" s="1"/>
      <c r="T28" s="6"/>
      <c r="U28" s="6"/>
      <c r="V28" s="7"/>
      <c r="W28" s="6"/>
      <c r="X28" s="8">
        <f t="shared" si="2"/>
        <v>102</v>
      </c>
      <c r="Y28" s="9">
        <f t="shared" si="3"/>
        <v>92</v>
      </c>
      <c r="Z28" s="9">
        <f t="shared" si="4"/>
        <v>10</v>
      </c>
    </row>
    <row r="29" spans="1:26" x14ac:dyDescent="0.25">
      <c r="A29" s="1">
        <v>23</v>
      </c>
      <c r="B29" s="10" t="s">
        <v>51</v>
      </c>
      <c r="C29" s="3">
        <f>VLOOKUP(D29,'[1]Tabelen masters'!I$6:J89,2,FALSE)</f>
        <v>0.55000000000000004</v>
      </c>
      <c r="D29" s="6">
        <v>16</v>
      </c>
      <c r="E29" s="3">
        <f t="shared" si="0"/>
        <v>0.53333333333333333</v>
      </c>
      <c r="F29" s="5">
        <f>VLOOKUP(B29,[2]Blad1!$C$2:$Q$39,15,0)</f>
        <v>87</v>
      </c>
      <c r="G29" s="1">
        <f t="shared" si="1"/>
        <v>10</v>
      </c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  <c r="U29" s="6"/>
      <c r="V29" s="7"/>
      <c r="W29" s="6"/>
      <c r="X29" s="8">
        <f t="shared" si="2"/>
        <v>97</v>
      </c>
      <c r="Y29" s="9">
        <f t="shared" si="3"/>
        <v>87</v>
      </c>
      <c r="Z29" s="9">
        <f t="shared" si="4"/>
        <v>10</v>
      </c>
    </row>
    <row r="30" spans="1:26" x14ac:dyDescent="0.25">
      <c r="A30" s="1">
        <v>24</v>
      </c>
      <c r="B30" s="10" t="s">
        <v>52</v>
      </c>
      <c r="C30" s="3">
        <f>VLOOKUP(D30,'[1]Tabelen masters'!I$6:J153,2,FALSE)</f>
        <v>0.41699999999999998</v>
      </c>
      <c r="D30" s="6">
        <v>12</v>
      </c>
      <c r="E30" s="3">
        <f t="shared" si="0"/>
        <v>0.4</v>
      </c>
      <c r="F30" s="5">
        <v>84</v>
      </c>
      <c r="G30" s="1">
        <f t="shared" si="1"/>
        <v>10</v>
      </c>
      <c r="H30" s="6"/>
      <c r="I30" s="5"/>
      <c r="J30" s="1"/>
      <c r="K30" s="6"/>
      <c r="L30" s="5"/>
      <c r="M30" s="1"/>
      <c r="N30" s="6"/>
      <c r="O30" s="5"/>
      <c r="P30" s="15"/>
      <c r="Q30" s="6"/>
      <c r="R30" s="6"/>
      <c r="S30" s="15"/>
      <c r="T30" s="6"/>
      <c r="U30" s="6"/>
      <c r="V30" s="7"/>
      <c r="W30" s="6"/>
      <c r="X30" s="8">
        <f t="shared" si="2"/>
        <v>94</v>
      </c>
      <c r="Y30" s="9">
        <f t="shared" si="3"/>
        <v>84</v>
      </c>
      <c r="Z30" s="9">
        <f t="shared" si="4"/>
        <v>10</v>
      </c>
    </row>
    <row r="31" spans="1:26" x14ac:dyDescent="0.25">
      <c r="A31" s="1">
        <v>25</v>
      </c>
      <c r="B31" s="14" t="s">
        <v>53</v>
      </c>
      <c r="C31" s="3">
        <f>VLOOKUP(D31,'[1]Tabelen masters'!I$6:J92,2,FALSE)</f>
        <v>0.51700000000000002</v>
      </c>
      <c r="D31" s="4">
        <v>15</v>
      </c>
      <c r="E31" s="3">
        <f t="shared" si="0"/>
        <v>0.5</v>
      </c>
      <c r="F31" s="5">
        <f>VLOOKUP(B31,[2]Blad1!$C$2:$Q$39,15,0)</f>
        <v>83</v>
      </c>
      <c r="G31" s="1">
        <f t="shared" si="1"/>
        <v>10</v>
      </c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5"/>
      <c r="U31" s="6"/>
      <c r="V31" s="7"/>
      <c r="W31" s="6"/>
      <c r="X31" s="8">
        <f t="shared" si="2"/>
        <v>93</v>
      </c>
      <c r="Y31" s="9">
        <f t="shared" si="3"/>
        <v>83</v>
      </c>
      <c r="Z31" s="9">
        <f t="shared" si="4"/>
        <v>10</v>
      </c>
    </row>
    <row r="32" spans="1:26" x14ac:dyDescent="0.25">
      <c r="A32" s="1">
        <v>26</v>
      </c>
      <c r="B32" s="12" t="s">
        <v>54</v>
      </c>
      <c r="C32" s="3">
        <f>VLOOKUP(D32,'[1]Tabelen masters'!I$6:J86,2,FALSE)</f>
        <v>0.61699999999999999</v>
      </c>
      <c r="D32" s="4">
        <v>18</v>
      </c>
      <c r="E32" s="3">
        <f t="shared" si="0"/>
        <v>0.6</v>
      </c>
      <c r="F32" s="5">
        <f>VLOOKUP(B32,[2]Blad1!$C$2:$Q$39,15,0)</f>
        <v>83</v>
      </c>
      <c r="G32" s="1">
        <f t="shared" si="1"/>
        <v>10</v>
      </c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  <c r="U32" s="6"/>
      <c r="V32" s="7"/>
      <c r="W32" s="6"/>
      <c r="X32" s="8">
        <f t="shared" si="2"/>
        <v>93</v>
      </c>
      <c r="Y32" s="9">
        <f t="shared" si="3"/>
        <v>83</v>
      </c>
      <c r="Z32" s="9">
        <f t="shared" si="4"/>
        <v>10</v>
      </c>
    </row>
    <row r="33" spans="1:26" x14ac:dyDescent="0.25">
      <c r="A33" s="1">
        <v>27</v>
      </c>
      <c r="B33" s="12" t="s">
        <v>55</v>
      </c>
      <c r="C33" s="3">
        <f>VLOOKUP(D33,'[1]Tabelen masters'!I$6:J81,2,FALSE)</f>
        <v>0.48399999999999999</v>
      </c>
      <c r="D33" s="4">
        <v>14</v>
      </c>
      <c r="E33" s="3">
        <f t="shared" si="0"/>
        <v>0.46666666666666667</v>
      </c>
      <c r="F33" s="5">
        <f>VLOOKUP(B33,[2]Blad1!$C$2:$Q$39,15,0)</f>
        <v>82</v>
      </c>
      <c r="G33" s="1">
        <f t="shared" si="1"/>
        <v>10</v>
      </c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  <c r="U33" s="6"/>
      <c r="V33" s="7"/>
      <c r="W33" s="6"/>
      <c r="X33" s="8">
        <f t="shared" si="2"/>
        <v>92</v>
      </c>
      <c r="Y33" s="9">
        <f t="shared" si="3"/>
        <v>82</v>
      </c>
      <c r="Z33" s="9">
        <f t="shared" si="4"/>
        <v>10</v>
      </c>
    </row>
    <row r="34" spans="1:26" x14ac:dyDescent="0.25">
      <c r="A34" s="1">
        <v>28</v>
      </c>
      <c r="B34" s="12" t="s">
        <v>56</v>
      </c>
      <c r="C34" s="3">
        <f>VLOOKUP(D34,'[1]Tabelen masters'!I$6:J94,2,FALSE)</f>
        <v>0.45</v>
      </c>
      <c r="D34" s="4">
        <v>13</v>
      </c>
      <c r="E34" s="13">
        <f t="shared" si="0"/>
        <v>0.43333333333333335</v>
      </c>
      <c r="F34" s="5">
        <f>VLOOKUP(B34,[2]Blad1!$C$2:$Q$39,15,0)</f>
        <v>80</v>
      </c>
      <c r="G34" s="1">
        <f t="shared" si="1"/>
        <v>10</v>
      </c>
      <c r="H34" s="6"/>
      <c r="I34" s="5"/>
      <c r="J34" s="1"/>
      <c r="K34" s="6"/>
      <c r="L34" s="5"/>
      <c r="M34" s="1"/>
      <c r="N34" s="6"/>
      <c r="O34" s="5"/>
      <c r="P34" s="1"/>
      <c r="Q34" s="6"/>
      <c r="R34" s="5"/>
      <c r="S34" s="1"/>
      <c r="T34" s="6"/>
      <c r="U34" s="6"/>
      <c r="V34" s="7"/>
      <c r="W34" s="6"/>
      <c r="X34" s="8">
        <f t="shared" si="2"/>
        <v>90</v>
      </c>
      <c r="Y34" s="9">
        <f t="shared" si="3"/>
        <v>80</v>
      </c>
      <c r="Z34" s="9">
        <f t="shared" si="4"/>
        <v>10</v>
      </c>
    </row>
    <row r="35" spans="1:26" x14ac:dyDescent="0.25">
      <c r="A35" s="1">
        <v>29</v>
      </c>
      <c r="B35" s="10" t="s">
        <v>57</v>
      </c>
      <c r="C35" s="3">
        <f>VLOOKUP(D35,'[1]Tabelen masters'!I$6:J61,2,FALSE)</f>
        <v>0.78400000000000003</v>
      </c>
      <c r="D35" s="6">
        <v>23</v>
      </c>
      <c r="E35" s="3">
        <f t="shared" si="0"/>
        <v>0.76666666666666672</v>
      </c>
      <c r="F35" s="5">
        <f>VLOOKUP(B35,[2]Blad1!$C$2:$Q$39,15,0)</f>
        <v>79</v>
      </c>
      <c r="G35" s="1">
        <f t="shared" si="1"/>
        <v>10</v>
      </c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  <c r="U35" s="6"/>
      <c r="V35" s="7"/>
      <c r="W35" s="6"/>
      <c r="X35" s="8">
        <f t="shared" si="2"/>
        <v>89</v>
      </c>
      <c r="Y35" s="9">
        <f t="shared" si="3"/>
        <v>79</v>
      </c>
      <c r="Z35" s="9">
        <f t="shared" si="4"/>
        <v>10</v>
      </c>
    </row>
    <row r="36" spans="1:26" x14ac:dyDescent="0.25">
      <c r="A36" s="1">
        <v>30</v>
      </c>
      <c r="B36" s="10" t="s">
        <v>58</v>
      </c>
      <c r="C36" s="3">
        <f>VLOOKUP(D36,'[1]Tabelen masters'!I$6:J137,2,FALSE)</f>
        <v>0.45</v>
      </c>
      <c r="D36" s="11">
        <v>13</v>
      </c>
      <c r="E36" s="3">
        <f t="shared" si="0"/>
        <v>0.43333333333333335</v>
      </c>
      <c r="F36" s="5">
        <f>VLOOKUP(B36,[2]Blad1!$C$2:$Q$39,15,0)</f>
        <v>76</v>
      </c>
      <c r="G36" s="1">
        <f t="shared" si="1"/>
        <v>10</v>
      </c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  <c r="U36" s="6"/>
      <c r="V36" s="7"/>
      <c r="W36" s="6"/>
      <c r="X36" s="8">
        <f t="shared" si="2"/>
        <v>86</v>
      </c>
      <c r="Y36" s="9">
        <f t="shared" si="3"/>
        <v>76</v>
      </c>
      <c r="Z36" s="9">
        <f t="shared" si="4"/>
        <v>10</v>
      </c>
    </row>
    <row r="37" spans="1:26" x14ac:dyDescent="0.25">
      <c r="A37" s="1">
        <v>31</v>
      </c>
      <c r="B37" s="12" t="s">
        <v>59</v>
      </c>
      <c r="C37" s="3">
        <f>VLOOKUP(D37,'[1]Tabelen masters'!I$6:J34,2,FALSE)</f>
        <v>0.65</v>
      </c>
      <c r="D37" s="4">
        <v>19</v>
      </c>
      <c r="E37" s="3">
        <f t="shared" si="0"/>
        <v>0.6333333333333333</v>
      </c>
      <c r="F37" s="5">
        <f>VLOOKUP(B37,[2]Blad1!$C$2:$Q$39,15,0)</f>
        <v>75</v>
      </c>
      <c r="G37" s="1">
        <f t="shared" si="1"/>
        <v>10</v>
      </c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  <c r="U37" s="6"/>
      <c r="V37" s="7"/>
      <c r="W37" s="6"/>
      <c r="X37" s="8">
        <f t="shared" si="2"/>
        <v>85</v>
      </c>
      <c r="Y37" s="9">
        <f t="shared" si="3"/>
        <v>75</v>
      </c>
      <c r="Z37" s="9">
        <f t="shared" si="4"/>
        <v>10</v>
      </c>
    </row>
    <row r="38" spans="1:26" x14ac:dyDescent="0.25">
      <c r="A38" s="1">
        <v>32</v>
      </c>
      <c r="B38" s="12" t="s">
        <v>60</v>
      </c>
      <c r="C38" s="3">
        <f>VLOOKUP(D38,'[1]Tabelen masters'!I$6:J41,2,FALSE)</f>
        <v>0.45</v>
      </c>
      <c r="D38" s="4">
        <v>13</v>
      </c>
      <c r="E38" s="3">
        <f t="shared" si="0"/>
        <v>0.43333333333333335</v>
      </c>
      <c r="F38" s="5">
        <f>VLOOKUP(B38,[2]Blad1!$C$2:$Q$39,15,0)</f>
        <v>75</v>
      </c>
      <c r="G38" s="1">
        <f t="shared" si="1"/>
        <v>10</v>
      </c>
      <c r="H38" s="6"/>
      <c r="I38" s="5"/>
      <c r="J38" s="1"/>
      <c r="K38" s="6"/>
      <c r="L38" s="5"/>
      <c r="M38" s="1"/>
      <c r="N38" s="6"/>
      <c r="O38" s="5"/>
      <c r="P38" s="15"/>
      <c r="Q38" s="6"/>
      <c r="R38" s="6"/>
      <c r="S38" s="15"/>
      <c r="T38" s="6"/>
      <c r="U38" s="6"/>
      <c r="V38" s="7"/>
      <c r="W38" s="6"/>
      <c r="X38" s="8">
        <f t="shared" si="2"/>
        <v>85</v>
      </c>
      <c r="Y38" s="9">
        <f t="shared" si="3"/>
        <v>75</v>
      </c>
      <c r="Z38" s="9">
        <f t="shared" si="4"/>
        <v>10</v>
      </c>
    </row>
    <row r="39" spans="1:26" x14ac:dyDescent="0.25">
      <c r="A39" s="1">
        <v>33</v>
      </c>
      <c r="B39" s="10" t="s">
        <v>61</v>
      </c>
      <c r="C39" s="3">
        <f>VLOOKUP(D39,'[1]Tabelen masters'!I$6:J83,2,FALSE)</f>
        <v>0.51700000000000002</v>
      </c>
      <c r="D39" s="6">
        <v>15</v>
      </c>
      <c r="E39" s="13">
        <f t="shared" si="0"/>
        <v>0.5</v>
      </c>
      <c r="F39" s="5">
        <f>VLOOKUP(B39,[2]Blad1!$C$2:$Q$39,15,0)</f>
        <v>71</v>
      </c>
      <c r="G39" s="1">
        <f t="shared" si="1"/>
        <v>10</v>
      </c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  <c r="U39" s="6"/>
      <c r="V39" s="7"/>
      <c r="W39" s="6"/>
      <c r="X39" s="8">
        <f t="shared" si="2"/>
        <v>81</v>
      </c>
      <c r="Y39" s="9">
        <f t="shared" si="3"/>
        <v>71</v>
      </c>
      <c r="Z39" s="9">
        <f t="shared" si="4"/>
        <v>10</v>
      </c>
    </row>
    <row r="40" spans="1:26" x14ac:dyDescent="0.25">
      <c r="A40" s="1">
        <v>34</v>
      </c>
      <c r="B40" s="10" t="s">
        <v>62</v>
      </c>
      <c r="C40" s="3">
        <f>VLOOKUP(D40,'[1]Tabelen masters'!I$6:J42,2,FALSE)</f>
        <v>0.38400000000000001</v>
      </c>
      <c r="D40" s="6">
        <v>11</v>
      </c>
      <c r="E40" s="3">
        <f t="shared" si="0"/>
        <v>0.36666666666666664</v>
      </c>
      <c r="F40" s="5">
        <f>VLOOKUP(B40,[2]Blad1!$C$2:$Q$39,15,0)</f>
        <v>71</v>
      </c>
      <c r="G40" s="1">
        <f t="shared" si="1"/>
        <v>10</v>
      </c>
      <c r="H40" s="6"/>
      <c r="I40" s="5"/>
      <c r="J40" s="1"/>
      <c r="K40" s="5"/>
      <c r="L40" s="5"/>
      <c r="M40" s="1"/>
      <c r="N40" s="6"/>
      <c r="O40" s="5"/>
      <c r="P40" s="1"/>
      <c r="Q40" s="6"/>
      <c r="R40" s="5"/>
      <c r="S40" s="1"/>
      <c r="T40" s="6"/>
      <c r="U40" s="6"/>
      <c r="V40" s="7"/>
      <c r="W40" s="6"/>
      <c r="X40" s="8">
        <f t="shared" si="2"/>
        <v>81</v>
      </c>
      <c r="Y40" s="9">
        <f t="shared" si="3"/>
        <v>71</v>
      </c>
      <c r="Z40" s="9">
        <f t="shared" si="4"/>
        <v>10</v>
      </c>
    </row>
    <row r="41" spans="1:26" x14ac:dyDescent="0.25">
      <c r="A41" s="1">
        <v>35</v>
      </c>
      <c r="B41" s="12" t="s">
        <v>63</v>
      </c>
      <c r="C41" s="3">
        <f>VLOOKUP(D41,'[1]Tabelen masters'!I$6:J108,2,FALSE)</f>
        <v>0.55000000000000004</v>
      </c>
      <c r="D41" s="4">
        <v>16</v>
      </c>
      <c r="E41" s="3">
        <f t="shared" si="0"/>
        <v>0.53333333333333333</v>
      </c>
      <c r="F41" s="5">
        <f>VLOOKUP(B41,[2]Blad1!$C$2:$Q$39,15,0)</f>
        <v>67</v>
      </c>
      <c r="G41" s="1">
        <f t="shared" si="1"/>
        <v>10</v>
      </c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  <c r="U41" s="6"/>
      <c r="V41" s="7"/>
      <c r="W41" s="6"/>
      <c r="X41" s="8">
        <f t="shared" si="2"/>
        <v>77</v>
      </c>
      <c r="Y41" s="9">
        <f t="shared" si="3"/>
        <v>67</v>
      </c>
      <c r="Z41" s="9">
        <f t="shared" si="4"/>
        <v>10</v>
      </c>
    </row>
    <row r="42" spans="1:26" x14ac:dyDescent="0.25">
      <c r="A42" s="1">
        <v>36</v>
      </c>
      <c r="B42" s="12" t="s">
        <v>64</v>
      </c>
      <c r="C42" s="3">
        <f>VLOOKUP(D42,'[1]Tabelen masters'!I$6:J78,2,FALSE)</f>
        <v>0.68400000000000005</v>
      </c>
      <c r="D42" s="4">
        <v>20</v>
      </c>
      <c r="E42" s="3">
        <f t="shared" si="0"/>
        <v>0.66666666666666663</v>
      </c>
      <c r="F42" s="5">
        <f>VLOOKUP(B42,[2]Blad1!$C$2:$Q$39,15,0)</f>
        <v>61</v>
      </c>
      <c r="G42" s="1">
        <f t="shared" si="1"/>
        <v>10</v>
      </c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  <c r="U42" s="6"/>
      <c r="V42" s="7"/>
      <c r="W42" s="6"/>
      <c r="X42" s="8">
        <f t="shared" si="2"/>
        <v>71</v>
      </c>
      <c r="Y42" s="9">
        <f t="shared" si="3"/>
        <v>61</v>
      </c>
      <c r="Z42" s="9">
        <f t="shared" si="4"/>
        <v>10</v>
      </c>
    </row>
    <row r="43" spans="1:26" x14ac:dyDescent="0.25">
      <c r="A43" s="1">
        <v>37</v>
      </c>
      <c r="B43" s="16" t="s">
        <v>65</v>
      </c>
      <c r="C43" s="3">
        <f>VLOOKUP(D43,'[1]Tabelen masters'!I$6:J88,2,FALSE)</f>
        <v>0.45</v>
      </c>
      <c r="D43" s="6">
        <v>13</v>
      </c>
      <c r="E43" s="3">
        <f t="shared" si="0"/>
        <v>0.43333333333333335</v>
      </c>
      <c r="F43" s="5">
        <f>VLOOKUP(B43,[2]Blad1!$C$2:$Q$39,15,0)</f>
        <v>57</v>
      </c>
      <c r="G43" s="1">
        <f t="shared" si="1"/>
        <v>10</v>
      </c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  <c r="U43" s="6"/>
      <c r="V43" s="7"/>
      <c r="W43" s="6"/>
      <c r="X43" s="8">
        <f t="shared" si="2"/>
        <v>67</v>
      </c>
      <c r="Y43" s="9">
        <f t="shared" si="3"/>
        <v>57</v>
      </c>
      <c r="Z43" s="9">
        <f t="shared" si="4"/>
        <v>10</v>
      </c>
    </row>
    <row r="44" spans="1:26" x14ac:dyDescent="0.25">
      <c r="A44" s="1">
        <v>38</v>
      </c>
      <c r="B44" s="12" t="s">
        <v>66</v>
      </c>
      <c r="C44" s="3">
        <f>VLOOKUP(D44,'[1]Tabelen masters'!I$6:J56,2,FALSE)</f>
        <v>0.45</v>
      </c>
      <c r="D44" s="4">
        <v>13</v>
      </c>
      <c r="E44" s="13">
        <f t="shared" si="0"/>
        <v>0.43333333333333335</v>
      </c>
      <c r="F44" s="5">
        <f>VLOOKUP(B44,[2]Blad1!$C$2:$Q$39,15,0)</f>
        <v>50</v>
      </c>
      <c r="G44" s="1">
        <f t="shared" si="1"/>
        <v>10</v>
      </c>
      <c r="H44" s="6"/>
      <c r="I44" s="5"/>
      <c r="J44" s="1"/>
      <c r="K44" s="6"/>
      <c r="L44" s="5"/>
      <c r="M44" s="1"/>
      <c r="N44" s="6"/>
      <c r="O44" s="5"/>
      <c r="P44" s="1"/>
      <c r="Q44" s="6"/>
      <c r="R44" s="5"/>
      <c r="S44" s="1"/>
      <c r="T44" s="6"/>
      <c r="U44" s="6"/>
      <c r="V44" s="7"/>
      <c r="W44" s="6"/>
      <c r="X44" s="8">
        <f t="shared" si="2"/>
        <v>60</v>
      </c>
      <c r="Y44" s="9">
        <f t="shared" si="3"/>
        <v>50</v>
      </c>
      <c r="Z44" s="9">
        <f t="shared" si="4"/>
        <v>10</v>
      </c>
    </row>
  </sheetData>
  <protectedRanges>
    <protectedRange sqref="M2:M6 P2:T6 M7:Q36 J2:J36 G7:G44" name="Fred"/>
  </protectedRanges>
  <mergeCells count="30">
    <mergeCell ref="G2:G6"/>
    <mergeCell ref="H2:H6"/>
    <mergeCell ref="I2:I6"/>
    <mergeCell ref="J2:J6"/>
    <mergeCell ref="A2:B2"/>
    <mergeCell ref="C2:C6"/>
    <mergeCell ref="D2:D6"/>
    <mergeCell ref="E2:E6"/>
    <mergeCell ref="F2:F6"/>
    <mergeCell ref="L2:L6"/>
    <mergeCell ref="M2:M6"/>
    <mergeCell ref="N2:N6"/>
    <mergeCell ref="O2:O6"/>
    <mergeCell ref="P2:P6"/>
    <mergeCell ref="A1:AA1"/>
    <mergeCell ref="W2:W6"/>
    <mergeCell ref="X2:X6"/>
    <mergeCell ref="Y2:Y6"/>
    <mergeCell ref="Z2:Z6"/>
    <mergeCell ref="A3:B3"/>
    <mergeCell ref="A4:B4"/>
    <mergeCell ref="A5:B5"/>
    <mergeCell ref="A6:B6"/>
    <mergeCell ref="Q2:Q6"/>
    <mergeCell ref="R2:R6"/>
    <mergeCell ref="S2:S6"/>
    <mergeCell ref="T2:T6"/>
    <mergeCell ref="U2:U6"/>
    <mergeCell ref="V2:V6"/>
    <mergeCell ref="K2:K6"/>
  </mergeCells>
  <conditionalFormatting sqref="B7:B44">
    <cfRule type="duplicateValues" dxfId="13" priority="1"/>
    <cfRule type="duplicateValues" dxfId="12" priority="2"/>
  </conditionalFormatting>
  <conditionalFormatting sqref="F7:F44">
    <cfRule type="cellIs" dxfId="11" priority="13" operator="greaterThan">
      <formula>119</formula>
    </cfRule>
    <cfRule type="cellIs" dxfId="10" priority="14" operator="between">
      <formula>1</formula>
      <formula>79</formula>
    </cfRule>
  </conditionalFormatting>
  <conditionalFormatting sqref="I7:I44">
    <cfRule type="cellIs" dxfId="9" priority="11" operator="greaterThan">
      <formula>119</formula>
    </cfRule>
    <cfRule type="cellIs" dxfId="8" priority="12" operator="between">
      <formula>1</formula>
      <formula>79</formula>
    </cfRule>
  </conditionalFormatting>
  <conditionalFormatting sqref="L7:L44">
    <cfRule type="cellIs" dxfId="7" priority="9" operator="greaterThan">
      <formula>119</formula>
    </cfRule>
    <cfRule type="cellIs" dxfId="6" priority="10" operator="between">
      <formula>1</formula>
      <formula>79</formula>
    </cfRule>
  </conditionalFormatting>
  <conditionalFormatting sqref="O7:O44">
    <cfRule type="cellIs" dxfId="5" priority="7" operator="greaterThan">
      <formula>119</formula>
    </cfRule>
    <cfRule type="cellIs" dxfId="4" priority="8" operator="between">
      <formula>1</formula>
      <formula>79</formula>
    </cfRule>
  </conditionalFormatting>
  <conditionalFormatting sqref="R7:R44">
    <cfRule type="cellIs" dxfId="3" priority="5" operator="greaterThan">
      <formula>119</formula>
    </cfRule>
    <cfRule type="cellIs" dxfId="2" priority="6" operator="between">
      <formula>1</formula>
      <formula>79</formula>
    </cfRule>
  </conditionalFormatting>
  <conditionalFormatting sqref="U7:U44">
    <cfRule type="cellIs" dxfId="1" priority="3" operator="between">
      <formula>1</formula>
      <formula>79</formula>
    </cfRule>
    <cfRule type="cellIs" dxfId="0" priority="4" operator="greaterThan">
      <formula>119</formula>
    </cfRule>
  </conditionalFormatting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2024-04-10T07:46:40Z</dcterms:created>
  <dcterms:modified xsi:type="dcterms:W3CDTF">2024-04-10T07:53:25Z</dcterms:modified>
</cp:coreProperties>
</file>