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5/Libre 2025/"/>
    </mc:Choice>
  </mc:AlternateContent>
  <xr:revisionPtr revIDLastSave="1" documentId="8_{E8FA3280-5761-4235-8868-B9C166472A01}" xr6:coauthVersionLast="47" xr6:coauthVersionMax="47" xr10:uidLastSave="{474DF7FB-5DA3-44F5-9F8C-64DD473528B7}"/>
  <bookViews>
    <workbookView xWindow="-120" yWindow="-120" windowWidth="29040" windowHeight="15720" xr2:uid="{7D0A28BE-40E5-484E-8E9A-FE754FF26B10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2" i="1" l="1"/>
  <c r="S52" i="1"/>
  <c r="O52" i="1"/>
  <c r="K52" i="1"/>
  <c r="G52" i="1"/>
  <c r="Z52" i="1" s="1"/>
  <c r="E52" i="1"/>
  <c r="C52" i="1"/>
  <c r="W51" i="1"/>
  <c r="S51" i="1"/>
  <c r="O51" i="1"/>
  <c r="Z51" i="1" s="1"/>
  <c r="K51" i="1"/>
  <c r="G51" i="1"/>
  <c r="E51" i="1"/>
  <c r="W50" i="1"/>
  <c r="S50" i="1"/>
  <c r="O50" i="1"/>
  <c r="K50" i="1"/>
  <c r="G50" i="1"/>
  <c r="Z50" i="1" s="1"/>
  <c r="E50" i="1"/>
  <c r="C50" i="1"/>
  <c r="Z49" i="1"/>
  <c r="W49" i="1"/>
  <c r="S49" i="1"/>
  <c r="O49" i="1"/>
  <c r="K49" i="1"/>
  <c r="G49" i="1"/>
  <c r="E49" i="1"/>
  <c r="C49" i="1"/>
  <c r="W48" i="1"/>
  <c r="S48" i="1"/>
  <c r="O48" i="1"/>
  <c r="K48" i="1"/>
  <c r="Z48" i="1" s="1"/>
  <c r="G48" i="1"/>
  <c r="E48" i="1"/>
  <c r="C48" i="1"/>
  <c r="W47" i="1"/>
  <c r="S47" i="1"/>
  <c r="O47" i="1"/>
  <c r="K47" i="1"/>
  <c r="G47" i="1"/>
  <c r="Z47" i="1" s="1"/>
  <c r="E47" i="1"/>
  <c r="C47" i="1"/>
  <c r="Z46" i="1"/>
  <c r="W46" i="1"/>
  <c r="S46" i="1"/>
  <c r="O46" i="1"/>
  <c r="K46" i="1"/>
  <c r="G46" i="1"/>
  <c r="E46" i="1"/>
  <c r="C46" i="1"/>
  <c r="W45" i="1"/>
  <c r="S45" i="1"/>
  <c r="O45" i="1"/>
  <c r="K45" i="1"/>
  <c r="Z45" i="1" s="1"/>
  <c r="G45" i="1"/>
  <c r="E45" i="1"/>
  <c r="C45" i="1"/>
  <c r="W44" i="1"/>
  <c r="S44" i="1"/>
  <c r="O44" i="1"/>
  <c r="K44" i="1"/>
  <c r="G44" i="1"/>
  <c r="Z44" i="1" s="1"/>
  <c r="E44" i="1"/>
  <c r="C44" i="1"/>
  <c r="Z43" i="1"/>
  <c r="W43" i="1"/>
  <c r="S43" i="1"/>
  <c r="O43" i="1"/>
  <c r="K43" i="1"/>
  <c r="G43" i="1"/>
  <c r="E43" i="1"/>
  <c r="C43" i="1"/>
  <c r="W42" i="1"/>
  <c r="S42" i="1"/>
  <c r="O42" i="1"/>
  <c r="K42" i="1"/>
  <c r="Z42" i="1" s="1"/>
  <c r="G42" i="1"/>
  <c r="E42" i="1"/>
  <c r="C42" i="1"/>
  <c r="W41" i="1"/>
  <c r="S41" i="1"/>
  <c r="O41" i="1"/>
  <c r="K41" i="1"/>
  <c r="G41" i="1"/>
  <c r="Z41" i="1" s="1"/>
  <c r="E41" i="1"/>
  <c r="C41" i="1"/>
  <c r="Z40" i="1"/>
  <c r="W40" i="1"/>
  <c r="S40" i="1"/>
  <c r="O40" i="1"/>
  <c r="K40" i="1"/>
  <c r="G40" i="1"/>
  <c r="E40" i="1"/>
  <c r="C40" i="1"/>
  <c r="W39" i="1"/>
  <c r="S39" i="1"/>
  <c r="O39" i="1"/>
  <c r="K39" i="1"/>
  <c r="Z39" i="1" s="1"/>
  <c r="G39" i="1"/>
  <c r="E39" i="1"/>
  <c r="C39" i="1"/>
  <c r="W38" i="1"/>
  <c r="S38" i="1"/>
  <c r="O38" i="1"/>
  <c r="K38" i="1"/>
  <c r="G38" i="1"/>
  <c r="Z38" i="1" s="1"/>
  <c r="E38" i="1"/>
  <c r="C38" i="1"/>
  <c r="Z37" i="1"/>
  <c r="W37" i="1"/>
  <c r="S37" i="1"/>
  <c r="O37" i="1"/>
  <c r="K37" i="1"/>
  <c r="G37" i="1"/>
  <c r="E37" i="1"/>
  <c r="C37" i="1"/>
  <c r="W36" i="1"/>
  <c r="S36" i="1"/>
  <c r="O36" i="1"/>
  <c r="K36" i="1"/>
  <c r="Z36" i="1" s="1"/>
  <c r="G36" i="1"/>
  <c r="E36" i="1"/>
  <c r="C36" i="1"/>
  <c r="W35" i="1"/>
  <c r="S35" i="1"/>
  <c r="O35" i="1"/>
  <c r="K35" i="1"/>
  <c r="G35" i="1"/>
  <c r="Z35" i="1" s="1"/>
  <c r="E35" i="1"/>
  <c r="C35" i="1"/>
  <c r="Z34" i="1"/>
  <c r="W34" i="1"/>
  <c r="S34" i="1"/>
  <c r="O34" i="1"/>
  <c r="K34" i="1"/>
  <c r="G34" i="1"/>
  <c r="E34" i="1"/>
  <c r="C34" i="1"/>
  <c r="W33" i="1"/>
  <c r="S33" i="1"/>
  <c r="O33" i="1"/>
  <c r="K33" i="1"/>
  <c r="Z33" i="1" s="1"/>
  <c r="G33" i="1"/>
  <c r="E33" i="1"/>
  <c r="C33" i="1"/>
  <c r="W32" i="1"/>
  <c r="S32" i="1"/>
  <c r="O32" i="1"/>
  <c r="K32" i="1"/>
  <c r="G32" i="1"/>
  <c r="Z32" i="1" s="1"/>
  <c r="E32" i="1"/>
  <c r="C32" i="1"/>
  <c r="Z31" i="1"/>
  <c r="W31" i="1"/>
  <c r="S31" i="1"/>
  <c r="O31" i="1"/>
  <c r="K31" i="1"/>
  <c r="G31" i="1"/>
  <c r="E31" i="1"/>
  <c r="C31" i="1"/>
  <c r="W30" i="1"/>
  <c r="S30" i="1"/>
  <c r="O30" i="1"/>
  <c r="K30" i="1"/>
  <c r="Z30" i="1" s="1"/>
  <c r="G30" i="1"/>
  <c r="E30" i="1"/>
  <c r="C30" i="1"/>
  <c r="W29" i="1"/>
  <c r="S29" i="1"/>
  <c r="O29" i="1"/>
  <c r="K29" i="1"/>
  <c r="G29" i="1"/>
  <c r="Z29" i="1" s="1"/>
  <c r="E29" i="1"/>
  <c r="C29" i="1"/>
  <c r="Z28" i="1"/>
  <c r="W28" i="1"/>
  <c r="S28" i="1"/>
  <c r="O28" i="1"/>
  <c r="K28" i="1"/>
  <c r="G28" i="1"/>
  <c r="E28" i="1"/>
  <c r="C28" i="1"/>
  <c r="W27" i="1"/>
  <c r="S27" i="1"/>
  <c r="O27" i="1"/>
  <c r="K27" i="1"/>
  <c r="Z27" i="1" s="1"/>
  <c r="G27" i="1"/>
  <c r="E27" i="1"/>
  <c r="C27" i="1"/>
  <c r="W26" i="1"/>
  <c r="S26" i="1"/>
  <c r="O26" i="1"/>
  <c r="K26" i="1"/>
  <c r="G26" i="1"/>
  <c r="Z26" i="1" s="1"/>
  <c r="E26" i="1"/>
  <c r="C26" i="1"/>
  <c r="Z25" i="1"/>
  <c r="W25" i="1"/>
  <c r="S25" i="1"/>
  <c r="O25" i="1"/>
  <c r="K25" i="1"/>
  <c r="G25" i="1"/>
  <c r="E25" i="1"/>
  <c r="C25" i="1"/>
  <c r="W24" i="1"/>
  <c r="S24" i="1"/>
  <c r="O24" i="1"/>
  <c r="K24" i="1"/>
  <c r="Z24" i="1" s="1"/>
  <c r="G24" i="1"/>
  <c r="E24" i="1"/>
  <c r="C24" i="1"/>
  <c r="W23" i="1"/>
  <c r="S23" i="1"/>
  <c r="O23" i="1"/>
  <c r="K23" i="1"/>
  <c r="G23" i="1"/>
  <c r="Z23" i="1" s="1"/>
  <c r="E23" i="1"/>
  <c r="C23" i="1"/>
  <c r="Z22" i="1"/>
  <c r="W22" i="1"/>
  <c r="S22" i="1"/>
  <c r="O22" i="1"/>
  <c r="K22" i="1"/>
  <c r="G22" i="1"/>
  <c r="E22" i="1"/>
  <c r="C22" i="1"/>
  <c r="W21" i="1"/>
  <c r="S21" i="1"/>
  <c r="O21" i="1"/>
  <c r="K21" i="1"/>
  <c r="Z21" i="1" s="1"/>
  <c r="G21" i="1"/>
  <c r="E21" i="1"/>
  <c r="C21" i="1"/>
  <c r="W20" i="1"/>
  <c r="S20" i="1"/>
  <c r="O20" i="1"/>
  <c r="K20" i="1"/>
  <c r="G20" i="1"/>
  <c r="Z20" i="1" s="1"/>
  <c r="E20" i="1"/>
  <c r="C20" i="1"/>
  <c r="Z19" i="1"/>
  <c r="W19" i="1"/>
  <c r="S19" i="1"/>
  <c r="O19" i="1"/>
  <c r="K19" i="1"/>
  <c r="G19" i="1"/>
  <c r="E19" i="1"/>
  <c r="C19" i="1"/>
  <c r="W18" i="1"/>
  <c r="S18" i="1"/>
  <c r="O18" i="1"/>
  <c r="K18" i="1"/>
  <c r="Z18" i="1" s="1"/>
  <c r="G18" i="1"/>
  <c r="E18" i="1"/>
  <c r="C18" i="1"/>
  <c r="W17" i="1"/>
  <c r="S17" i="1"/>
  <c r="O17" i="1"/>
  <c r="K17" i="1"/>
  <c r="G17" i="1"/>
  <c r="Z17" i="1" s="1"/>
  <c r="E17" i="1"/>
  <c r="C17" i="1"/>
  <c r="Z16" i="1"/>
  <c r="W16" i="1"/>
  <c r="S16" i="1"/>
  <c r="O16" i="1"/>
  <c r="K16" i="1"/>
  <c r="G16" i="1"/>
  <c r="E16" i="1"/>
  <c r="C16" i="1"/>
  <c r="W15" i="1"/>
  <c r="S15" i="1"/>
  <c r="O15" i="1"/>
  <c r="K15" i="1"/>
  <c r="Z15" i="1" s="1"/>
  <c r="G15" i="1"/>
  <c r="E15" i="1"/>
  <c r="C15" i="1"/>
  <c r="W14" i="1"/>
  <c r="S14" i="1"/>
  <c r="O14" i="1"/>
  <c r="K14" i="1"/>
  <c r="G14" i="1"/>
  <c r="Z14" i="1" s="1"/>
  <c r="E14" i="1"/>
  <c r="C14" i="1"/>
  <c r="Z13" i="1"/>
  <c r="W13" i="1"/>
  <c r="S13" i="1"/>
  <c r="O13" i="1"/>
  <c r="K13" i="1"/>
  <c r="G13" i="1"/>
  <c r="E13" i="1"/>
  <c r="C13" i="1"/>
  <c r="W12" i="1"/>
  <c r="S12" i="1"/>
  <c r="O12" i="1"/>
  <c r="K12" i="1"/>
  <c r="Z12" i="1" s="1"/>
  <c r="G12" i="1"/>
  <c r="E12" i="1"/>
  <c r="C12" i="1"/>
  <c r="W11" i="1"/>
  <c r="S11" i="1"/>
  <c r="O11" i="1"/>
  <c r="K11" i="1"/>
  <c r="G11" i="1"/>
  <c r="Z11" i="1" s="1"/>
  <c r="E11" i="1"/>
  <c r="C11" i="1"/>
  <c r="Z10" i="1"/>
  <c r="W10" i="1"/>
  <c r="S10" i="1"/>
  <c r="O10" i="1"/>
  <c r="K10" i="1"/>
  <c r="G10" i="1"/>
  <c r="E10" i="1"/>
  <c r="C10" i="1"/>
  <c r="W9" i="1"/>
  <c r="S9" i="1"/>
  <c r="O9" i="1"/>
  <c r="K9" i="1"/>
  <c r="Z9" i="1" s="1"/>
  <c r="G9" i="1"/>
  <c r="E9" i="1"/>
  <c r="C9" i="1"/>
  <c r="W8" i="1"/>
  <c r="S8" i="1"/>
  <c r="O8" i="1"/>
  <c r="K8" i="1"/>
  <c r="G8" i="1"/>
  <c r="Z8" i="1" s="1"/>
  <c r="E8" i="1"/>
</calcChain>
</file>

<file path=xl/sharedStrings.xml><?xml version="1.0" encoding="utf-8"?>
<sst xmlns="http://schemas.openxmlformats.org/spreadsheetml/2006/main" count="75" uniqueCount="70">
  <si>
    <t>Tussenstand Masters Libre Toernooien 2025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</si>
  <si>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</si>
  <si>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</si>
  <si>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</si>
  <si>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</si>
  <si>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</si>
  <si>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</si>
  <si>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 Woldendorp</t>
  </si>
  <si>
    <t>Nieuw te maken</t>
  </si>
  <si>
    <t>Wildervank</t>
  </si>
  <si>
    <t>Bonus Finale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</si>
  <si>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</si>
  <si>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</si>
  <si>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</si>
  <si>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</si>
  <si>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</si>
  <si>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</si>
  <si>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Carom Knoal</t>
  </si>
  <si>
    <t>Bonus deelname Carom knaol</t>
  </si>
  <si>
    <t>Bonus Finale Carom Knoal</t>
  </si>
  <si>
    <t>Totaal</t>
  </si>
  <si>
    <t>ROOD = DEGRADATIE</t>
  </si>
  <si>
    <t>Groen =  Nieuw te maken</t>
  </si>
  <si>
    <t>BLAAUW = PROMOTIE IN FINALE</t>
  </si>
  <si>
    <t>GROEP B</t>
  </si>
  <si>
    <t>Ilhan Apaydin</t>
  </si>
  <si>
    <t>Marinus Tapilatu</t>
  </si>
  <si>
    <t>Geert Bos Jr</t>
  </si>
  <si>
    <t>Jan Schikker</t>
  </si>
  <si>
    <t>Eisse Bolt</t>
  </si>
  <si>
    <t>Hindrik Schuur</t>
  </si>
  <si>
    <t>Reint Loer</t>
  </si>
  <si>
    <t>Wijnold Broekema</t>
  </si>
  <si>
    <t>Cor Zeeman</t>
  </si>
  <si>
    <t>Reint Boltendal</t>
  </si>
  <si>
    <t>Andries v.d. Veen</t>
  </si>
  <si>
    <t>Shamir Medero</t>
  </si>
  <si>
    <t>James Thiel</t>
  </si>
  <si>
    <t>Tally Siemens</t>
  </si>
  <si>
    <t>Jan Bos  (nieuwe speler)</t>
  </si>
  <si>
    <t>Ronnie Kruit</t>
  </si>
  <si>
    <t>Ella Hilbolling</t>
  </si>
  <si>
    <t>Bennie de Ruiter</t>
  </si>
  <si>
    <t>Siep Ziesling</t>
  </si>
  <si>
    <t>Caren Eling</t>
  </si>
  <si>
    <t>Sander Loer</t>
  </si>
  <si>
    <t>Willy Strootmman</t>
  </si>
  <si>
    <t>Harm Wending</t>
  </si>
  <si>
    <t>Pieter van der Poel</t>
  </si>
  <si>
    <t>Jan Post</t>
  </si>
  <si>
    <t>Henk Kruit</t>
  </si>
  <si>
    <t>Arnoud Ten Have</t>
  </si>
  <si>
    <t>Feike Moerman</t>
  </si>
  <si>
    <t>Dennis Lengton</t>
  </si>
  <si>
    <t>Fred Maas</t>
  </si>
  <si>
    <t>Jan Tepper</t>
  </si>
  <si>
    <t>Fred Stok</t>
  </si>
  <si>
    <t>Annie Hadderingh</t>
  </si>
  <si>
    <t>Elzo Dijk</t>
  </si>
  <si>
    <t>Kars Poelman</t>
  </si>
  <si>
    <t>Patrick Smid</t>
  </si>
  <si>
    <t>Okke Kluiter</t>
  </si>
  <si>
    <t>Jan Weerts</t>
  </si>
  <si>
    <t>Simon Welp</t>
  </si>
  <si>
    <t>Elzo Lubbers</t>
  </si>
  <si>
    <t>Ab Klok</t>
  </si>
  <si>
    <t>Stan van Leuven</t>
  </si>
  <si>
    <t>Frans de Groot</t>
  </si>
  <si>
    <t>Rikus Brader</t>
  </si>
  <si>
    <t>Gerrit Steenstra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</si>
</sst>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92D050"/>
        <bgColor rgb="FF00B0F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5" fillId="0" borderId="8" xfId="0" applyFont="1" applyBorder="1"/>
    <xf numFmtId="0" fontId="8" fillId="7" borderId="9" xfId="0" applyFont="1" applyFill="1" applyBorder="1"/>
    <xf numFmtId="2" fontId="10" fillId="0" borderId="7" xfId="1" applyNumberFormat="1" applyFont="1" applyBorder="1" applyAlignment="1">
      <alignment horizontal="center"/>
    </xf>
    <xf numFmtId="0" fontId="10" fillId="0" borderId="9" xfId="1" applyFont="1" applyBorder="1" applyAlignment="1" applyProtection="1">
      <alignment horizontal="center"/>
      <protection locked="0"/>
    </xf>
    <xf numFmtId="2" fontId="10" fillId="0" borderId="7" xfId="0" applyNumberFormat="1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/>
    <xf numFmtId="0" fontId="10" fillId="8" borderId="5" xfId="0" applyFont="1" applyFill="1" applyBorder="1" applyAlignment="1" applyProtection="1">
      <alignment horizontal="center"/>
      <protection locked="0"/>
    </xf>
    <xf numFmtId="0" fontId="10" fillId="9" borderId="7" xfId="0" applyFont="1" applyFill="1" applyBorder="1" applyAlignment="1" applyProtection="1">
      <alignment horizontal="center"/>
      <protection locked="0"/>
    </xf>
    <xf numFmtId="0" fontId="5" fillId="9" borderId="11" xfId="0" applyFont="1" applyFill="1" applyBorder="1"/>
    <xf numFmtId="0" fontId="10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/>
    <xf numFmtId="1" fontId="10" fillId="9" borderId="7" xfId="0" applyNumberFormat="1" applyFont="1" applyFill="1" applyBorder="1" applyAlignment="1" applyProtection="1">
      <alignment horizontal="center"/>
      <protection locked="0"/>
    </xf>
    <xf numFmtId="0" fontId="0" fillId="9" borderId="3" xfId="0" applyFill="1" applyBorder="1"/>
    <xf numFmtId="0" fontId="10" fillId="9" borderId="3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10" fillId="9" borderId="2" xfId="0" applyFont="1" applyFill="1" applyBorder="1" applyAlignment="1" applyProtection="1">
      <alignment horizontal="center"/>
      <protection locked="0"/>
    </xf>
    <xf numFmtId="0" fontId="10" fillId="9" borderId="5" xfId="0" applyFont="1" applyFill="1" applyBorder="1" applyAlignment="1" applyProtection="1">
      <alignment horizontal="center"/>
      <protection locked="0"/>
    </xf>
    <xf numFmtId="1" fontId="0" fillId="0" borderId="3" xfId="0" applyNumberFormat="1" applyBorder="1"/>
    <xf numFmtId="0" fontId="5" fillId="0" borderId="13" xfId="0" applyFont="1" applyBorder="1"/>
    <xf numFmtId="0" fontId="10" fillId="9" borderId="14" xfId="1" applyFont="1" applyFill="1" applyBorder="1"/>
    <xf numFmtId="0" fontId="10" fillId="0" borderId="14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14" xfId="1" applyFont="1" applyBorder="1" applyAlignment="1" applyProtection="1">
      <alignment horizontal="center"/>
      <protection locked="0"/>
    </xf>
    <xf numFmtId="0" fontId="10" fillId="9" borderId="14" xfId="0" applyFont="1" applyFill="1" applyBorder="1"/>
    <xf numFmtId="0" fontId="10" fillId="9" borderId="14" xfId="0" applyFont="1" applyFill="1" applyBorder="1" applyAlignment="1" applyProtection="1">
      <alignment horizontal="center"/>
      <protection locked="0"/>
    </xf>
    <xf numFmtId="0" fontId="10" fillId="9" borderId="0" xfId="1" applyFont="1" applyFill="1"/>
    <xf numFmtId="0" fontId="10" fillId="0" borderId="14" xfId="1" applyFont="1" applyBorder="1" applyProtection="1">
      <protection locked="0"/>
    </xf>
    <xf numFmtId="0" fontId="1" fillId="9" borderId="14" xfId="0" applyFont="1" applyFill="1" applyBorder="1"/>
    <xf numFmtId="0" fontId="10" fillId="0" borderId="3" xfId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textRotation="90"/>
    </xf>
    <xf numFmtId="0" fontId="5" fillId="0" borderId="3" xfId="0" applyFont="1" applyBorder="1" applyAlignment="1" applyProtection="1">
      <alignment horizontal="center" textRotation="90"/>
      <protection locked="0"/>
    </xf>
    <xf numFmtId="0" fontId="5" fillId="3" borderId="5" xfId="0" applyFont="1" applyFill="1" applyBorder="1" applyAlignment="1" applyProtection="1">
      <alignment horizontal="center" textRotation="90"/>
      <protection locked="0"/>
    </xf>
    <xf numFmtId="0" fontId="1" fillId="0" borderId="3" xfId="0" applyFont="1" applyBorder="1" applyAlignment="1">
      <alignment horizontal="center" textRotation="90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5" fillId="3" borderId="3" xfId="0" applyFont="1" applyFill="1" applyBorder="1" applyAlignment="1" applyProtection="1">
      <alignment horizontal="center" textRotation="90"/>
      <protection locked="0"/>
    </xf>
    <xf numFmtId="0" fontId="5" fillId="0" borderId="4" xfId="0" applyFont="1" applyBorder="1" applyAlignment="1" applyProtection="1">
      <alignment horizontal="center" textRotation="90"/>
      <protection locked="0"/>
    </xf>
    <xf numFmtId="0" fontId="5" fillId="0" borderId="6" xfId="0" applyFont="1" applyBorder="1" applyAlignment="1" applyProtection="1">
      <alignment horizontal="center" textRotation="90"/>
      <protection locked="0"/>
    </xf>
    <xf numFmtId="0" fontId="5" fillId="0" borderId="7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 applyProtection="1">
      <alignment horizontal="center" textRotation="90"/>
      <protection locked="0"/>
    </xf>
  </cellXfs>
  <cellStyles count="2">
    <cellStyle name="Standaard" xfId="0" builtinId="0"/>
    <cellStyle name="Standaard 2" xfId="1" xr:uid="{E76F0AC3-E965-4E6C-A7BF-8515BA73B3AC}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5/Libre%202025/nieuwe%20startlijst%20masters%202025.xlsm" TargetMode="External"/><Relationship Id="rId1" Type="http://schemas.openxmlformats.org/officeDocument/2006/relationships/externalLinkPath" Target="nieuwe%20startlijst%20masters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  <cell r="D4"/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6432-951B-4FA3-9C2A-E237887E5EE0}">
  <sheetPr>
    <pageSetUpPr fitToPage="1"/>
  </sheetPr>
  <dimension ref="A1:Z52"/>
  <sheetViews>
    <sheetView tabSelected="1" workbookViewId="0">
      <selection activeCell="Q8" sqref="Q8"/>
    </sheetView>
  </sheetViews>
  <sheetFormatPr defaultRowHeight="15" x14ac:dyDescent="0.25"/>
  <cols>
    <col min="1" max="1" width="3" bestFit="1" customWidth="1"/>
    <col min="2" max="2" width="23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9" width="3.140625" bestFit="1" customWidth="1"/>
    <col min="10" max="10" width="3.28515625" bestFit="1" customWidth="1"/>
    <col min="11" max="25" width="3.140625" bestFit="1" customWidth="1"/>
    <col min="26" max="26" width="4" bestFit="1" customWidth="1"/>
  </cols>
  <sheetData>
    <row r="1" spans="1:26" ht="29.2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6" x14ac:dyDescent="0.25">
      <c r="A2" s="47" t="s">
        <v>1</v>
      </c>
      <c r="B2" s="47"/>
      <c r="C2" s="48" t="s">
        <v>2</v>
      </c>
      <c r="D2" s="49" t="s">
        <v>3</v>
      </c>
      <c r="E2" s="48" t="s">
        <v>4</v>
      </c>
      <c r="F2" s="49" t="s">
        <v>5</v>
      </c>
      <c r="G2" s="32" t="s">
        <v>6</v>
      </c>
      <c r="H2" s="33" t="s">
        <v>7</v>
      </c>
      <c r="I2" s="41" t="s">
        <v>8</v>
      </c>
      <c r="J2" s="49" t="s">
        <v>9</v>
      </c>
      <c r="K2" s="33" t="s">
        <v>10</v>
      </c>
      <c r="L2" s="33" t="s">
        <v>7</v>
      </c>
      <c r="M2" s="41" t="s">
        <v>8</v>
      </c>
      <c r="N2" s="33" t="s">
        <v>11</v>
      </c>
      <c r="O2" s="32" t="s">
        <v>12</v>
      </c>
      <c r="P2" s="33" t="s">
        <v>13</v>
      </c>
      <c r="Q2" s="41" t="s">
        <v>8</v>
      </c>
      <c r="R2" s="33" t="s">
        <v>14</v>
      </c>
      <c r="S2" s="32" t="s">
        <v>15</v>
      </c>
      <c r="T2" s="33" t="s">
        <v>16</v>
      </c>
      <c r="U2" s="41" t="s">
        <v>8</v>
      </c>
      <c r="V2" s="42" t="s">
        <v>17</v>
      </c>
      <c r="W2" s="32" t="s">
        <v>18</v>
      </c>
      <c r="X2" s="33" t="s">
        <v>19</v>
      </c>
      <c r="Y2" s="34" t="s">
        <v>8</v>
      </c>
      <c r="Z2" s="35" t="s">
        <v>20</v>
      </c>
    </row>
    <row r="3" spans="1:26" x14ac:dyDescent="0.25">
      <c r="A3" s="36" t="s">
        <v>21</v>
      </c>
      <c r="B3" s="36"/>
      <c r="C3" s="48"/>
      <c r="D3" s="49"/>
      <c r="E3" s="48"/>
      <c r="F3" s="49"/>
      <c r="G3" s="32"/>
      <c r="H3" s="33"/>
      <c r="I3" s="41"/>
      <c r="J3" s="49"/>
      <c r="K3" s="33"/>
      <c r="L3" s="33"/>
      <c r="M3" s="41"/>
      <c r="N3" s="33"/>
      <c r="O3" s="32"/>
      <c r="P3" s="33"/>
      <c r="Q3" s="41"/>
      <c r="R3" s="33"/>
      <c r="S3" s="32"/>
      <c r="T3" s="33"/>
      <c r="U3" s="41"/>
      <c r="V3" s="43"/>
      <c r="W3" s="32"/>
      <c r="X3" s="33"/>
      <c r="Y3" s="34"/>
      <c r="Z3" s="35"/>
    </row>
    <row r="4" spans="1:26" x14ac:dyDescent="0.25">
      <c r="A4" s="37" t="s">
        <v>22</v>
      </c>
      <c r="B4" s="37"/>
      <c r="C4" s="48"/>
      <c r="D4" s="49"/>
      <c r="E4" s="48"/>
      <c r="F4" s="49"/>
      <c r="G4" s="32"/>
      <c r="H4" s="33"/>
      <c r="I4" s="41"/>
      <c r="J4" s="49"/>
      <c r="K4" s="33"/>
      <c r="L4" s="33"/>
      <c r="M4" s="41"/>
      <c r="N4" s="33"/>
      <c r="O4" s="32"/>
      <c r="P4" s="33"/>
      <c r="Q4" s="41"/>
      <c r="R4" s="33"/>
      <c r="S4" s="32"/>
      <c r="T4" s="33"/>
      <c r="U4" s="41"/>
      <c r="V4" s="43"/>
      <c r="W4" s="32"/>
      <c r="X4" s="33"/>
      <c r="Y4" s="34"/>
      <c r="Z4" s="35"/>
    </row>
    <row r="5" spans="1:26" x14ac:dyDescent="0.25">
      <c r="A5" s="38" t="s">
        <v>23</v>
      </c>
      <c r="B5" s="38"/>
      <c r="C5" s="48"/>
      <c r="D5" s="49"/>
      <c r="E5" s="48"/>
      <c r="F5" s="49"/>
      <c r="G5" s="32"/>
      <c r="H5" s="33"/>
      <c r="I5" s="41"/>
      <c r="J5" s="49"/>
      <c r="K5" s="33"/>
      <c r="L5" s="33"/>
      <c r="M5" s="41"/>
      <c r="N5" s="33"/>
      <c r="O5" s="32"/>
      <c r="P5" s="33"/>
      <c r="Q5" s="41"/>
      <c r="R5" s="33"/>
      <c r="S5" s="32"/>
      <c r="T5" s="33"/>
      <c r="U5" s="41"/>
      <c r="V5" s="43"/>
      <c r="W5" s="32"/>
      <c r="X5" s="33"/>
      <c r="Y5" s="34"/>
      <c r="Z5" s="35"/>
    </row>
    <row r="6" spans="1:26" ht="45" x14ac:dyDescent="0.6">
      <c r="A6" s="39">
        <v>2025</v>
      </c>
      <c r="B6" s="39"/>
      <c r="C6" s="48"/>
      <c r="D6" s="49"/>
      <c r="E6" s="48"/>
      <c r="F6" s="49"/>
      <c r="G6" s="32"/>
      <c r="H6" s="33"/>
      <c r="I6" s="41"/>
      <c r="J6" s="49"/>
      <c r="K6" s="33"/>
      <c r="L6" s="33"/>
      <c r="M6" s="41"/>
      <c r="N6" s="33"/>
      <c r="O6" s="32"/>
      <c r="P6" s="33"/>
      <c r="Q6" s="41"/>
      <c r="R6" s="33"/>
      <c r="S6" s="32"/>
      <c r="T6" s="33"/>
      <c r="U6" s="41"/>
      <c r="V6" s="43"/>
      <c r="W6" s="32"/>
      <c r="X6" s="33"/>
      <c r="Y6" s="34"/>
      <c r="Z6" s="35"/>
    </row>
    <row r="7" spans="1:26" ht="26.25" x14ac:dyDescent="0.4">
      <c r="A7" s="40" t="s">
        <v>24</v>
      </c>
      <c r="B7" s="40"/>
      <c r="C7" s="48"/>
      <c r="D7" s="49"/>
      <c r="E7" s="48"/>
      <c r="F7" s="49"/>
      <c r="G7" s="32"/>
      <c r="H7" s="33"/>
      <c r="I7" s="41"/>
      <c r="J7" s="49"/>
      <c r="K7" s="33"/>
      <c r="L7" s="33"/>
      <c r="M7" s="41"/>
      <c r="N7" s="33"/>
      <c r="O7" s="32"/>
      <c r="P7" s="33"/>
      <c r="Q7" s="41"/>
      <c r="R7" s="33"/>
      <c r="S7" s="32"/>
      <c r="T7" s="33"/>
      <c r="U7" s="41"/>
      <c r="V7" s="44"/>
      <c r="W7" s="32"/>
      <c r="X7" s="33"/>
      <c r="Y7" s="34"/>
      <c r="Z7" s="35"/>
    </row>
    <row r="8" spans="1:26" x14ac:dyDescent="0.25">
      <c r="A8" s="1">
        <v>1</v>
      </c>
      <c r="B8" s="2" t="s">
        <v>25</v>
      </c>
      <c r="C8" s="3">
        <v>0.85</v>
      </c>
      <c r="D8" s="4">
        <v>25</v>
      </c>
      <c r="E8" s="5">
        <f t="shared" ref="E8:E52" si="0">D8/25</f>
        <v>1</v>
      </c>
      <c r="F8" s="6">
        <v>142</v>
      </c>
      <c r="G8" s="7">
        <f t="shared" ref="G8:G52" si="1">IF(F8&lt;=1,0,10)</f>
        <v>10</v>
      </c>
      <c r="H8" s="8">
        <v>30</v>
      </c>
      <c r="I8" s="9">
        <v>30</v>
      </c>
      <c r="J8" s="6"/>
      <c r="K8" s="10">
        <f t="shared" ref="K8:K52" si="2">IF(J8&lt;=1,0,10)</f>
        <v>0</v>
      </c>
      <c r="L8" s="11"/>
      <c r="M8" s="9"/>
      <c r="N8" s="12"/>
      <c r="O8" s="12">
        <f t="shared" ref="O8:O52" si="3">IF(N8&lt;=1,0,10)</f>
        <v>0</v>
      </c>
      <c r="P8" s="9"/>
      <c r="Q8" s="13"/>
      <c r="R8" s="14"/>
      <c r="S8" s="12">
        <f t="shared" ref="S8:S52" si="4">IF(R8&lt;=1,0,10)</f>
        <v>0</v>
      </c>
      <c r="T8" s="15"/>
      <c r="U8" s="15"/>
      <c r="V8" s="15"/>
      <c r="W8" s="16">
        <f t="shared" ref="W8:W52" si="5">IF(V8&lt;=1,0,10)</f>
        <v>0</v>
      </c>
      <c r="X8" s="17"/>
      <c r="Y8" s="18"/>
      <c r="Z8" s="19">
        <f t="shared" ref="Z8:Z52" si="6">F8+G8+H8+J8+K8+L8+N8+O8+R8+S8+V8+W8+X8</f>
        <v>182</v>
      </c>
    </row>
    <row r="9" spans="1:26" x14ac:dyDescent="0.25">
      <c r="A9" s="20">
        <v>2</v>
      </c>
      <c r="B9" s="21" t="s">
        <v>26</v>
      </c>
      <c r="C9" s="3">
        <f>VLOOKUP(D9,'[1]Tabelen Masters'!C$4:D101,2,FALSE)</f>
        <v>1.25</v>
      </c>
      <c r="D9" s="22">
        <v>33</v>
      </c>
      <c r="E9" s="5">
        <f t="shared" si="0"/>
        <v>1.32</v>
      </c>
      <c r="F9" s="6">
        <v>154</v>
      </c>
      <c r="G9" s="7">
        <f t="shared" si="1"/>
        <v>10</v>
      </c>
      <c r="H9" s="23">
        <v>8</v>
      </c>
      <c r="I9" s="9">
        <v>38</v>
      </c>
      <c r="J9" s="6"/>
      <c r="K9" s="10">
        <f t="shared" si="2"/>
        <v>0</v>
      </c>
      <c r="L9" s="13"/>
      <c r="M9" s="9"/>
      <c r="N9" s="12"/>
      <c r="O9" s="12">
        <f t="shared" si="3"/>
        <v>0</v>
      </c>
      <c r="P9" s="9"/>
      <c r="Q9" s="13"/>
      <c r="R9" s="14"/>
      <c r="S9" s="12">
        <f t="shared" si="4"/>
        <v>0</v>
      </c>
      <c r="T9" s="15"/>
      <c r="U9" s="15"/>
      <c r="V9" s="15"/>
      <c r="W9" s="16">
        <f t="shared" si="5"/>
        <v>0</v>
      </c>
      <c r="X9" s="17"/>
      <c r="Y9" s="18"/>
      <c r="Z9" s="19">
        <f t="shared" si="6"/>
        <v>172</v>
      </c>
    </row>
    <row r="10" spans="1:26" x14ac:dyDescent="0.25">
      <c r="A10" s="20">
        <v>3</v>
      </c>
      <c r="B10" s="21" t="s">
        <v>27</v>
      </c>
      <c r="C10" s="3">
        <f>VLOOKUP(D10,'[1]Tabelen Masters'!C$4:D100,2,FALSE)</f>
        <v>0.95</v>
      </c>
      <c r="D10" s="24">
        <v>26</v>
      </c>
      <c r="E10" s="5">
        <f t="shared" si="0"/>
        <v>1.04</v>
      </c>
      <c r="F10" s="6">
        <v>151</v>
      </c>
      <c r="G10" s="7">
        <f t="shared" si="1"/>
        <v>10</v>
      </c>
      <c r="H10" s="18"/>
      <c r="I10" s="9">
        <v>30</v>
      </c>
      <c r="J10" s="6"/>
      <c r="K10" s="10">
        <f t="shared" si="2"/>
        <v>0</v>
      </c>
      <c r="L10" s="13"/>
      <c r="M10" s="9"/>
      <c r="N10" s="12"/>
      <c r="O10" s="12">
        <f t="shared" si="3"/>
        <v>0</v>
      </c>
      <c r="P10" s="9"/>
      <c r="Q10" s="13"/>
      <c r="R10" s="14"/>
      <c r="S10" s="12">
        <f t="shared" si="4"/>
        <v>0</v>
      </c>
      <c r="T10" s="15"/>
      <c r="U10" s="15"/>
      <c r="V10" s="15"/>
      <c r="W10" s="16">
        <f t="shared" si="5"/>
        <v>0</v>
      </c>
      <c r="X10" s="17"/>
      <c r="Y10" s="18"/>
      <c r="Z10" s="19">
        <f t="shared" si="6"/>
        <v>161</v>
      </c>
    </row>
    <row r="11" spans="1:26" x14ac:dyDescent="0.25">
      <c r="A11" s="20">
        <v>4</v>
      </c>
      <c r="B11" s="25" t="s">
        <v>28</v>
      </c>
      <c r="C11" s="3">
        <f>VLOOKUP(D11,'[1]Tabelen Masters'!C$4:D119,2,FALSE)</f>
        <v>1.25</v>
      </c>
      <c r="D11" s="26">
        <v>33</v>
      </c>
      <c r="E11" s="5">
        <f t="shared" si="0"/>
        <v>1.32</v>
      </c>
      <c r="F11" s="6">
        <v>131</v>
      </c>
      <c r="G11" s="7">
        <f t="shared" si="1"/>
        <v>10</v>
      </c>
      <c r="H11" s="18">
        <v>18</v>
      </c>
      <c r="I11" s="9">
        <v>35</v>
      </c>
      <c r="J11" s="6"/>
      <c r="K11" s="10">
        <f t="shared" si="2"/>
        <v>0</v>
      </c>
      <c r="L11" s="13"/>
      <c r="M11" s="9"/>
      <c r="N11" s="12"/>
      <c r="O11" s="12">
        <f t="shared" si="3"/>
        <v>0</v>
      </c>
      <c r="P11" s="9"/>
      <c r="Q11" s="13"/>
      <c r="R11" s="14"/>
      <c r="S11" s="12">
        <f t="shared" si="4"/>
        <v>0</v>
      </c>
      <c r="T11" s="15"/>
      <c r="U11" s="15"/>
      <c r="V11" s="15"/>
      <c r="W11" s="16">
        <f t="shared" si="5"/>
        <v>0</v>
      </c>
      <c r="X11" s="17"/>
      <c r="Y11" s="18"/>
      <c r="Z11" s="19">
        <f t="shared" si="6"/>
        <v>159</v>
      </c>
    </row>
    <row r="12" spans="1:26" x14ac:dyDescent="0.25">
      <c r="A12" s="20">
        <v>5</v>
      </c>
      <c r="B12" s="27" t="s">
        <v>29</v>
      </c>
      <c r="C12" s="3">
        <f>VLOOKUP(D12,'[1]Tabelen Masters'!C$4:D88,2,FALSE)</f>
        <v>1.45</v>
      </c>
      <c r="D12" s="26">
        <v>38</v>
      </c>
      <c r="E12" s="5">
        <f t="shared" si="0"/>
        <v>1.52</v>
      </c>
      <c r="F12" s="6">
        <v>117</v>
      </c>
      <c r="G12" s="7">
        <f t="shared" si="1"/>
        <v>10</v>
      </c>
      <c r="H12" s="23">
        <v>28</v>
      </c>
      <c r="I12" s="9"/>
      <c r="J12" s="6"/>
      <c r="K12" s="10">
        <f t="shared" si="2"/>
        <v>0</v>
      </c>
      <c r="L12" s="13"/>
      <c r="M12" s="9"/>
      <c r="N12" s="12"/>
      <c r="O12" s="12">
        <f t="shared" si="3"/>
        <v>0</v>
      </c>
      <c r="P12" s="9"/>
      <c r="Q12" s="13"/>
      <c r="R12" s="14"/>
      <c r="S12" s="12">
        <f t="shared" si="4"/>
        <v>0</v>
      </c>
      <c r="T12" s="15"/>
      <c r="U12" s="15"/>
      <c r="V12" s="15"/>
      <c r="W12" s="16">
        <f t="shared" si="5"/>
        <v>0</v>
      </c>
      <c r="X12" s="17"/>
      <c r="Y12" s="18"/>
      <c r="Z12" s="19">
        <f t="shared" si="6"/>
        <v>155</v>
      </c>
    </row>
    <row r="13" spans="1:26" x14ac:dyDescent="0.25">
      <c r="A13" s="1">
        <v>6</v>
      </c>
      <c r="B13" s="21" t="s">
        <v>30</v>
      </c>
      <c r="C13" s="3">
        <f>VLOOKUP(D13,'[1]Tabelen Masters'!C$4:D129,2,FALSE)</f>
        <v>1.1499999999999999</v>
      </c>
      <c r="D13" s="24">
        <v>30</v>
      </c>
      <c r="E13" s="5">
        <f t="shared" si="0"/>
        <v>1.2</v>
      </c>
      <c r="F13" s="6">
        <v>131</v>
      </c>
      <c r="G13" s="7">
        <f t="shared" si="1"/>
        <v>10</v>
      </c>
      <c r="H13" s="23">
        <v>12</v>
      </c>
      <c r="I13" s="9">
        <v>33</v>
      </c>
      <c r="J13" s="6"/>
      <c r="K13" s="10">
        <f t="shared" si="2"/>
        <v>0</v>
      </c>
      <c r="L13" s="13"/>
      <c r="M13" s="9"/>
      <c r="N13" s="12"/>
      <c r="O13" s="12">
        <f t="shared" si="3"/>
        <v>0</v>
      </c>
      <c r="P13" s="9"/>
      <c r="Q13" s="13"/>
      <c r="R13" s="14"/>
      <c r="S13" s="12">
        <f t="shared" si="4"/>
        <v>0</v>
      </c>
      <c r="T13" s="15"/>
      <c r="U13" s="15"/>
      <c r="V13" s="15"/>
      <c r="W13" s="16">
        <f t="shared" si="5"/>
        <v>0</v>
      </c>
      <c r="X13" s="17"/>
      <c r="Y13" s="18"/>
      <c r="Z13" s="19">
        <f t="shared" si="6"/>
        <v>153</v>
      </c>
    </row>
    <row r="14" spans="1:26" x14ac:dyDescent="0.25">
      <c r="A14" s="20">
        <v>7</v>
      </c>
      <c r="B14" s="21" t="s">
        <v>31</v>
      </c>
      <c r="C14" s="3">
        <f>VLOOKUP(D14,'[1]Tabelen Masters'!C$4:D104,2,FALSE)</f>
        <v>0.95</v>
      </c>
      <c r="D14" s="22">
        <v>26</v>
      </c>
      <c r="E14" s="5">
        <f t="shared" si="0"/>
        <v>1.04</v>
      </c>
      <c r="F14" s="6">
        <v>109</v>
      </c>
      <c r="G14" s="7">
        <f t="shared" si="1"/>
        <v>10</v>
      </c>
      <c r="H14" s="18">
        <v>26</v>
      </c>
      <c r="I14" s="9"/>
      <c r="J14" s="6"/>
      <c r="K14" s="10">
        <f t="shared" si="2"/>
        <v>0</v>
      </c>
      <c r="L14" s="13"/>
      <c r="M14" s="9"/>
      <c r="N14" s="12"/>
      <c r="O14" s="12">
        <f t="shared" si="3"/>
        <v>0</v>
      </c>
      <c r="P14" s="9"/>
      <c r="Q14" s="13"/>
      <c r="R14" s="14"/>
      <c r="S14" s="12">
        <f t="shared" si="4"/>
        <v>0</v>
      </c>
      <c r="T14" s="15"/>
      <c r="U14" s="15"/>
      <c r="V14" s="15"/>
      <c r="W14" s="16">
        <f t="shared" si="5"/>
        <v>0</v>
      </c>
      <c r="X14" s="17"/>
      <c r="Y14" s="18"/>
      <c r="Z14" s="19">
        <f t="shared" si="6"/>
        <v>145</v>
      </c>
    </row>
    <row r="15" spans="1:26" x14ac:dyDescent="0.25">
      <c r="A15" s="20">
        <v>8</v>
      </c>
      <c r="B15" s="21" t="s">
        <v>32</v>
      </c>
      <c r="C15" s="3">
        <f>VLOOKUP(D15,'[1]Tabelen Masters'!C$4:D107,2,FALSE)</f>
        <v>1.05</v>
      </c>
      <c r="D15" s="22">
        <v>28</v>
      </c>
      <c r="E15" s="5">
        <f t="shared" si="0"/>
        <v>1.1200000000000001</v>
      </c>
      <c r="F15" s="6">
        <v>110</v>
      </c>
      <c r="G15" s="7">
        <f t="shared" si="1"/>
        <v>10</v>
      </c>
      <c r="H15" s="18">
        <v>20</v>
      </c>
      <c r="I15" s="9"/>
      <c r="J15" s="6"/>
      <c r="K15" s="10">
        <f t="shared" si="2"/>
        <v>0</v>
      </c>
      <c r="L15" s="13"/>
      <c r="M15" s="9"/>
      <c r="N15" s="12"/>
      <c r="O15" s="12">
        <f t="shared" si="3"/>
        <v>0</v>
      </c>
      <c r="P15" s="9"/>
      <c r="Q15" s="13"/>
      <c r="R15" s="14"/>
      <c r="S15" s="12">
        <f t="shared" si="4"/>
        <v>0</v>
      </c>
      <c r="T15" s="15"/>
      <c r="U15" s="15"/>
      <c r="V15" s="15"/>
      <c r="W15" s="16">
        <f t="shared" si="5"/>
        <v>0</v>
      </c>
      <c r="X15" s="17"/>
      <c r="Y15" s="18"/>
      <c r="Z15" s="19">
        <f t="shared" si="6"/>
        <v>140</v>
      </c>
    </row>
    <row r="16" spans="1:26" x14ac:dyDescent="0.25">
      <c r="A16" s="20">
        <v>9</v>
      </c>
      <c r="B16" s="21" t="s">
        <v>33</v>
      </c>
      <c r="C16" s="3">
        <f>VLOOKUP(D16,'[1]Tabelen Masters'!C$4:D134,2,FALSE)</f>
        <v>1.05</v>
      </c>
      <c r="D16" s="22">
        <v>28</v>
      </c>
      <c r="E16" s="5">
        <f t="shared" si="0"/>
        <v>1.1200000000000001</v>
      </c>
      <c r="F16" s="6">
        <v>107</v>
      </c>
      <c r="G16" s="7">
        <f t="shared" si="1"/>
        <v>10</v>
      </c>
      <c r="H16" s="18">
        <v>22</v>
      </c>
      <c r="I16" s="9"/>
      <c r="J16" s="6"/>
      <c r="K16" s="10">
        <f t="shared" si="2"/>
        <v>0</v>
      </c>
      <c r="L16" s="13"/>
      <c r="M16" s="9"/>
      <c r="N16" s="12"/>
      <c r="O16" s="12">
        <f t="shared" si="3"/>
        <v>0</v>
      </c>
      <c r="P16" s="9"/>
      <c r="Q16" s="13"/>
      <c r="R16" s="14"/>
      <c r="S16" s="12">
        <f t="shared" si="4"/>
        <v>0</v>
      </c>
      <c r="T16" s="15"/>
      <c r="U16" s="15"/>
      <c r="V16" s="15"/>
      <c r="W16" s="16">
        <f t="shared" si="5"/>
        <v>0</v>
      </c>
      <c r="X16" s="17"/>
      <c r="Y16" s="18"/>
      <c r="Z16" s="19">
        <f t="shared" si="6"/>
        <v>139</v>
      </c>
    </row>
    <row r="17" spans="1:26" x14ac:dyDescent="0.25">
      <c r="A17" s="20">
        <v>10</v>
      </c>
      <c r="B17" s="21" t="s">
        <v>34</v>
      </c>
      <c r="C17" s="3">
        <f>VLOOKUP(D17,'[1]Tabelen Masters'!C$4:D169,2,FALSE)</f>
        <v>1.25</v>
      </c>
      <c r="D17" s="24">
        <v>33</v>
      </c>
      <c r="E17" s="5">
        <f t="shared" si="0"/>
        <v>1.32</v>
      </c>
      <c r="F17" s="6">
        <v>112</v>
      </c>
      <c r="G17" s="7">
        <f t="shared" si="1"/>
        <v>10</v>
      </c>
      <c r="H17" s="18">
        <v>14</v>
      </c>
      <c r="I17" s="9"/>
      <c r="J17" s="6"/>
      <c r="K17" s="10">
        <f t="shared" si="2"/>
        <v>0</v>
      </c>
      <c r="L17" s="13"/>
      <c r="M17" s="9"/>
      <c r="N17" s="12"/>
      <c r="O17" s="12">
        <f t="shared" si="3"/>
        <v>0</v>
      </c>
      <c r="P17" s="9"/>
      <c r="Q17" s="13"/>
      <c r="R17" s="14"/>
      <c r="S17" s="12">
        <f t="shared" si="4"/>
        <v>0</v>
      </c>
      <c r="T17" s="15"/>
      <c r="U17" s="15"/>
      <c r="V17" s="15"/>
      <c r="W17" s="16">
        <f t="shared" si="5"/>
        <v>0</v>
      </c>
      <c r="X17" s="17"/>
      <c r="Y17" s="18"/>
      <c r="Z17" s="19">
        <f t="shared" si="6"/>
        <v>136</v>
      </c>
    </row>
    <row r="18" spans="1:26" x14ac:dyDescent="0.25">
      <c r="A18" s="1">
        <v>11</v>
      </c>
      <c r="B18" s="28" t="s">
        <v>35</v>
      </c>
      <c r="C18" s="3">
        <f>VLOOKUP(D18,'[1]Tabelen Masters'!C$4:D337,2,FALSE)</f>
        <v>1.55</v>
      </c>
      <c r="D18" s="24">
        <v>40</v>
      </c>
      <c r="E18" s="5">
        <f t="shared" si="0"/>
        <v>1.6</v>
      </c>
      <c r="F18" s="6">
        <v>102</v>
      </c>
      <c r="G18" s="7">
        <f t="shared" si="1"/>
        <v>10</v>
      </c>
      <c r="H18" s="23">
        <v>24</v>
      </c>
      <c r="I18" s="11"/>
      <c r="J18" s="6"/>
      <c r="K18" s="10">
        <f t="shared" si="2"/>
        <v>0</v>
      </c>
      <c r="L18" s="11"/>
      <c r="M18" s="9"/>
      <c r="N18" s="12"/>
      <c r="O18" s="12">
        <f t="shared" si="3"/>
        <v>0</v>
      </c>
      <c r="P18" s="9"/>
      <c r="Q18" s="13"/>
      <c r="R18" s="14"/>
      <c r="S18" s="12">
        <f t="shared" si="4"/>
        <v>0</v>
      </c>
      <c r="T18" s="15"/>
      <c r="U18" s="15"/>
      <c r="V18" s="15"/>
      <c r="W18" s="16">
        <f t="shared" si="5"/>
        <v>0</v>
      </c>
      <c r="X18" s="17"/>
      <c r="Y18" s="18"/>
      <c r="Z18" s="19">
        <f t="shared" si="6"/>
        <v>136</v>
      </c>
    </row>
    <row r="19" spans="1:26" x14ac:dyDescent="0.25">
      <c r="A19" s="20">
        <v>12</v>
      </c>
      <c r="B19" s="21" t="s">
        <v>36</v>
      </c>
      <c r="C19" s="3">
        <f>VLOOKUP(D19,'[1]Tabelen Masters'!C$4:D105,2,FALSE)</f>
        <v>0.95</v>
      </c>
      <c r="D19" s="26">
        <v>26</v>
      </c>
      <c r="E19" s="5">
        <f t="shared" si="0"/>
        <v>1.04</v>
      </c>
      <c r="F19" s="6">
        <v>123</v>
      </c>
      <c r="G19" s="7">
        <f t="shared" si="1"/>
        <v>10</v>
      </c>
      <c r="H19" s="18"/>
      <c r="I19" s="9">
        <v>28</v>
      </c>
      <c r="J19" s="6"/>
      <c r="K19" s="10">
        <f t="shared" si="2"/>
        <v>0</v>
      </c>
      <c r="L19" s="13"/>
      <c r="M19" s="9"/>
      <c r="N19" s="12"/>
      <c r="O19" s="12">
        <f t="shared" si="3"/>
        <v>0</v>
      </c>
      <c r="P19" s="9"/>
      <c r="Q19" s="13"/>
      <c r="R19" s="14"/>
      <c r="S19" s="12">
        <f t="shared" si="4"/>
        <v>0</v>
      </c>
      <c r="T19" s="15"/>
      <c r="U19" s="15"/>
      <c r="V19" s="15"/>
      <c r="W19" s="16">
        <f t="shared" si="5"/>
        <v>0</v>
      </c>
      <c r="X19" s="17"/>
      <c r="Y19" s="18"/>
      <c r="Z19" s="19">
        <f t="shared" si="6"/>
        <v>133</v>
      </c>
    </row>
    <row r="20" spans="1:26" x14ac:dyDescent="0.25">
      <c r="A20" s="20">
        <v>13</v>
      </c>
      <c r="B20" s="27" t="s">
        <v>37</v>
      </c>
      <c r="C20" s="3">
        <f>VLOOKUP(D20,'[1]Tabelen Masters'!C$4:D86,2,FALSE)</f>
        <v>1.35</v>
      </c>
      <c r="D20" s="24">
        <v>35</v>
      </c>
      <c r="E20" s="5">
        <f t="shared" si="0"/>
        <v>1.4</v>
      </c>
      <c r="F20" s="6">
        <v>112</v>
      </c>
      <c r="G20" s="7">
        <f t="shared" si="1"/>
        <v>10</v>
      </c>
      <c r="H20" s="18">
        <v>10</v>
      </c>
      <c r="I20" s="9"/>
      <c r="J20" s="6"/>
      <c r="K20" s="10">
        <f t="shared" si="2"/>
        <v>0</v>
      </c>
      <c r="L20" s="13"/>
      <c r="M20" s="9"/>
      <c r="N20" s="12"/>
      <c r="O20" s="12">
        <f t="shared" si="3"/>
        <v>0</v>
      </c>
      <c r="P20" s="9"/>
      <c r="Q20" s="13"/>
      <c r="R20" s="14"/>
      <c r="S20" s="12">
        <f t="shared" si="4"/>
        <v>0</v>
      </c>
      <c r="T20" s="15"/>
      <c r="U20" s="15"/>
      <c r="V20" s="15"/>
      <c r="W20" s="16">
        <f t="shared" si="5"/>
        <v>0</v>
      </c>
      <c r="X20" s="17"/>
      <c r="Y20" s="18"/>
      <c r="Z20" s="19">
        <f t="shared" si="6"/>
        <v>132</v>
      </c>
    </row>
    <row r="21" spans="1:26" x14ac:dyDescent="0.25">
      <c r="A21" s="20">
        <v>14</v>
      </c>
      <c r="B21" s="21" t="s">
        <v>38</v>
      </c>
      <c r="C21" s="3">
        <f>VLOOKUP(D21,'[1]Tabelen Masters'!C$4:D93,2,FALSE)</f>
        <v>0.75</v>
      </c>
      <c r="D21" s="22">
        <v>23</v>
      </c>
      <c r="E21" s="5">
        <f t="shared" si="0"/>
        <v>0.92</v>
      </c>
      <c r="F21" s="6">
        <v>121</v>
      </c>
      <c r="G21" s="7">
        <f t="shared" si="1"/>
        <v>10</v>
      </c>
      <c r="H21" s="23"/>
      <c r="I21" s="9">
        <v>25</v>
      </c>
      <c r="J21" s="6"/>
      <c r="K21" s="10">
        <f t="shared" si="2"/>
        <v>0</v>
      </c>
      <c r="L21" s="13"/>
      <c r="M21" s="9"/>
      <c r="N21" s="12"/>
      <c r="O21" s="12">
        <f t="shared" si="3"/>
        <v>0</v>
      </c>
      <c r="P21" s="9"/>
      <c r="Q21" s="13"/>
      <c r="R21" s="14"/>
      <c r="S21" s="12">
        <f t="shared" si="4"/>
        <v>0</v>
      </c>
      <c r="T21" s="15"/>
      <c r="U21" s="15"/>
      <c r="V21" s="15"/>
      <c r="W21" s="16">
        <f t="shared" si="5"/>
        <v>0</v>
      </c>
      <c r="X21" s="17"/>
      <c r="Y21" s="18"/>
      <c r="Z21" s="19">
        <f t="shared" si="6"/>
        <v>131</v>
      </c>
    </row>
    <row r="22" spans="1:26" x14ac:dyDescent="0.25">
      <c r="A22" s="20">
        <v>15</v>
      </c>
      <c r="B22" s="29" t="s">
        <v>39</v>
      </c>
      <c r="C22" s="3">
        <f>VLOOKUP(D22,'[1]Tabelen Masters'!C$4:D109,2,FALSE)</f>
        <v>1.05</v>
      </c>
      <c r="D22" s="24">
        <v>28</v>
      </c>
      <c r="E22" s="5">
        <f t="shared" si="0"/>
        <v>1.1200000000000001</v>
      </c>
      <c r="F22" s="6">
        <v>121</v>
      </c>
      <c r="G22" s="7">
        <f t="shared" si="1"/>
        <v>10</v>
      </c>
      <c r="H22" s="23"/>
      <c r="I22" s="9">
        <v>30</v>
      </c>
      <c r="J22" s="6"/>
      <c r="K22" s="10">
        <f t="shared" si="2"/>
        <v>0</v>
      </c>
      <c r="L22" s="13"/>
      <c r="M22" s="9"/>
      <c r="N22" s="12"/>
      <c r="O22" s="12">
        <f t="shared" si="3"/>
        <v>0</v>
      </c>
      <c r="P22" s="9"/>
      <c r="Q22" s="13"/>
      <c r="R22" s="14"/>
      <c r="S22" s="12">
        <f t="shared" si="4"/>
        <v>0</v>
      </c>
      <c r="T22" s="15"/>
      <c r="U22" s="15"/>
      <c r="V22" s="15"/>
      <c r="W22" s="16">
        <f t="shared" si="5"/>
        <v>0</v>
      </c>
      <c r="X22" s="17"/>
      <c r="Y22" s="18"/>
      <c r="Z22" s="19">
        <f t="shared" si="6"/>
        <v>131</v>
      </c>
    </row>
    <row r="23" spans="1:26" x14ac:dyDescent="0.25">
      <c r="A23" s="1">
        <v>16</v>
      </c>
      <c r="B23" s="21" t="s">
        <v>40</v>
      </c>
      <c r="C23" s="3">
        <f>VLOOKUP(D23,'[1]Tabelen Masters'!C$4:D90,2,FALSE)</f>
        <v>0.85</v>
      </c>
      <c r="D23" s="24">
        <v>25</v>
      </c>
      <c r="E23" s="5">
        <f t="shared" si="0"/>
        <v>1</v>
      </c>
      <c r="F23" s="6">
        <v>100</v>
      </c>
      <c r="G23" s="7">
        <f t="shared" si="1"/>
        <v>10</v>
      </c>
      <c r="H23" s="23">
        <v>16</v>
      </c>
      <c r="I23" s="9"/>
      <c r="J23" s="6"/>
      <c r="K23" s="10">
        <f t="shared" si="2"/>
        <v>0</v>
      </c>
      <c r="L23" s="13"/>
      <c r="M23" s="9"/>
      <c r="N23" s="12"/>
      <c r="O23" s="12">
        <f t="shared" si="3"/>
        <v>0</v>
      </c>
      <c r="P23" s="9"/>
      <c r="Q23" s="13"/>
      <c r="R23" s="14"/>
      <c r="S23" s="12">
        <f t="shared" si="4"/>
        <v>0</v>
      </c>
      <c r="T23" s="15"/>
      <c r="U23" s="15"/>
      <c r="V23" s="15"/>
      <c r="W23" s="16">
        <f t="shared" si="5"/>
        <v>0</v>
      </c>
      <c r="X23" s="17"/>
      <c r="Y23" s="18"/>
      <c r="Z23" s="19">
        <f t="shared" si="6"/>
        <v>126</v>
      </c>
    </row>
    <row r="24" spans="1:26" x14ac:dyDescent="0.25">
      <c r="A24" s="20">
        <v>17</v>
      </c>
      <c r="B24" s="21" t="s">
        <v>41</v>
      </c>
      <c r="C24" s="3">
        <f>VLOOKUP(D24,'[1]Tabelen Masters'!C$4:D102,2,FALSE)</f>
        <v>0.55000000000000004</v>
      </c>
      <c r="D24" s="24">
        <v>20</v>
      </c>
      <c r="E24" s="5">
        <f t="shared" si="0"/>
        <v>0.8</v>
      </c>
      <c r="F24" s="6">
        <v>115</v>
      </c>
      <c r="G24" s="7">
        <f t="shared" si="1"/>
        <v>10</v>
      </c>
      <c r="H24" s="23"/>
      <c r="I24" s="9"/>
      <c r="J24" s="6"/>
      <c r="K24" s="10">
        <f t="shared" si="2"/>
        <v>0</v>
      </c>
      <c r="L24" s="13"/>
      <c r="M24" s="9"/>
      <c r="N24" s="12"/>
      <c r="O24" s="12">
        <f t="shared" si="3"/>
        <v>0</v>
      </c>
      <c r="P24" s="9"/>
      <c r="Q24" s="13"/>
      <c r="R24" s="14"/>
      <c r="S24" s="12">
        <f t="shared" si="4"/>
        <v>0</v>
      </c>
      <c r="T24" s="15"/>
      <c r="U24" s="15"/>
      <c r="V24" s="15"/>
      <c r="W24" s="16">
        <f t="shared" si="5"/>
        <v>0</v>
      </c>
      <c r="X24" s="17"/>
      <c r="Y24" s="18"/>
      <c r="Z24" s="19">
        <f t="shared" si="6"/>
        <v>125</v>
      </c>
    </row>
    <row r="25" spans="1:26" x14ac:dyDescent="0.25">
      <c r="A25" s="20">
        <v>18</v>
      </c>
      <c r="B25" s="21" t="s">
        <v>42</v>
      </c>
      <c r="C25" s="3">
        <f>VLOOKUP(D25,'[1]Tabelen Masters'!C$4:D87,2,FALSE)</f>
        <v>1.05</v>
      </c>
      <c r="D25" s="24">
        <v>28</v>
      </c>
      <c r="E25" s="5">
        <f t="shared" si="0"/>
        <v>1.1200000000000001</v>
      </c>
      <c r="F25" s="6">
        <v>114</v>
      </c>
      <c r="G25" s="7">
        <f t="shared" si="1"/>
        <v>10</v>
      </c>
      <c r="H25" s="18"/>
      <c r="I25" s="9"/>
      <c r="J25" s="6"/>
      <c r="K25" s="10">
        <f t="shared" si="2"/>
        <v>0</v>
      </c>
      <c r="L25" s="13"/>
      <c r="M25" s="9"/>
      <c r="N25" s="12"/>
      <c r="O25" s="12">
        <f t="shared" si="3"/>
        <v>0</v>
      </c>
      <c r="P25" s="9"/>
      <c r="Q25" s="13"/>
      <c r="R25" s="14"/>
      <c r="S25" s="12">
        <f t="shared" si="4"/>
        <v>0</v>
      </c>
      <c r="T25" s="15"/>
      <c r="U25" s="15"/>
      <c r="V25" s="15"/>
      <c r="W25" s="16">
        <f t="shared" si="5"/>
        <v>0</v>
      </c>
      <c r="X25" s="17"/>
      <c r="Y25" s="18"/>
      <c r="Z25" s="19">
        <f t="shared" si="6"/>
        <v>124</v>
      </c>
    </row>
    <row r="26" spans="1:26" x14ac:dyDescent="0.25">
      <c r="A26" s="20">
        <v>19</v>
      </c>
      <c r="B26" s="21" t="s">
        <v>43</v>
      </c>
      <c r="C26" s="3">
        <f>VLOOKUP(D26,'[1]Tabelen Masters'!C$4:D115,2,FALSE)</f>
        <v>1.45</v>
      </c>
      <c r="D26" s="24">
        <v>38</v>
      </c>
      <c r="E26" s="5">
        <f t="shared" si="0"/>
        <v>1.52</v>
      </c>
      <c r="F26" s="6">
        <v>110</v>
      </c>
      <c r="G26" s="7">
        <f t="shared" si="1"/>
        <v>10</v>
      </c>
      <c r="H26" s="23"/>
      <c r="I26" s="9"/>
      <c r="J26" s="6"/>
      <c r="K26" s="10">
        <f t="shared" si="2"/>
        <v>0</v>
      </c>
      <c r="L26" s="13"/>
      <c r="M26" s="9"/>
      <c r="N26" s="12"/>
      <c r="O26" s="12">
        <f t="shared" si="3"/>
        <v>0</v>
      </c>
      <c r="P26" s="9"/>
      <c r="Q26" s="13"/>
      <c r="R26" s="14"/>
      <c r="S26" s="12">
        <f t="shared" si="4"/>
        <v>0</v>
      </c>
      <c r="T26" s="15"/>
      <c r="U26" s="15"/>
      <c r="V26" s="15"/>
      <c r="W26" s="16">
        <f t="shared" si="5"/>
        <v>0</v>
      </c>
      <c r="X26" s="17"/>
      <c r="Y26" s="18"/>
      <c r="Z26" s="19">
        <f t="shared" si="6"/>
        <v>120</v>
      </c>
    </row>
    <row r="27" spans="1:26" x14ac:dyDescent="0.25">
      <c r="A27" s="20">
        <v>20</v>
      </c>
      <c r="B27" s="21" t="s">
        <v>44</v>
      </c>
      <c r="C27" s="3">
        <f>VLOOKUP(D27,'[1]Tabelen Masters'!C$4:D98,2,FALSE)</f>
        <v>0.95</v>
      </c>
      <c r="D27" s="24">
        <v>26</v>
      </c>
      <c r="E27" s="5">
        <f t="shared" si="0"/>
        <v>1.04</v>
      </c>
      <c r="F27" s="6">
        <v>105</v>
      </c>
      <c r="G27" s="7">
        <f t="shared" si="1"/>
        <v>10</v>
      </c>
      <c r="H27" s="18"/>
      <c r="I27" s="9"/>
      <c r="J27" s="6"/>
      <c r="K27" s="10">
        <f t="shared" si="2"/>
        <v>0</v>
      </c>
      <c r="L27" s="13"/>
      <c r="M27" s="9"/>
      <c r="N27" s="12"/>
      <c r="O27" s="12">
        <f t="shared" si="3"/>
        <v>0</v>
      </c>
      <c r="P27" s="9"/>
      <c r="Q27" s="13"/>
      <c r="R27" s="14"/>
      <c r="S27" s="12">
        <f t="shared" si="4"/>
        <v>0</v>
      </c>
      <c r="T27" s="15"/>
      <c r="U27" s="15"/>
      <c r="V27" s="15"/>
      <c r="W27" s="16">
        <f t="shared" si="5"/>
        <v>0</v>
      </c>
      <c r="X27" s="17"/>
      <c r="Y27" s="18"/>
      <c r="Z27" s="19">
        <f t="shared" si="6"/>
        <v>115</v>
      </c>
    </row>
    <row r="28" spans="1:26" x14ac:dyDescent="0.25">
      <c r="A28" s="1">
        <v>21</v>
      </c>
      <c r="B28" s="21" t="s">
        <v>45</v>
      </c>
      <c r="C28" s="3">
        <f>VLOOKUP(D28,'[1]Tabelen Masters'!C$4:D323,2,FALSE)</f>
        <v>0.95</v>
      </c>
      <c r="D28" s="24">
        <v>26</v>
      </c>
      <c r="E28" s="5">
        <f t="shared" si="0"/>
        <v>1.04</v>
      </c>
      <c r="F28" s="6">
        <v>101</v>
      </c>
      <c r="G28" s="7">
        <f t="shared" si="1"/>
        <v>10</v>
      </c>
      <c r="H28" s="23"/>
      <c r="I28" s="11"/>
      <c r="J28" s="6"/>
      <c r="K28" s="10">
        <f t="shared" si="2"/>
        <v>0</v>
      </c>
      <c r="L28" s="9"/>
      <c r="M28" s="9"/>
      <c r="N28" s="12"/>
      <c r="O28" s="12">
        <f t="shared" si="3"/>
        <v>0</v>
      </c>
      <c r="P28" s="9"/>
      <c r="Q28" s="13"/>
      <c r="R28" s="14"/>
      <c r="S28" s="12">
        <f t="shared" si="4"/>
        <v>0</v>
      </c>
      <c r="T28" s="15"/>
      <c r="U28" s="15"/>
      <c r="V28" s="15"/>
      <c r="W28" s="16">
        <f t="shared" si="5"/>
        <v>0</v>
      </c>
      <c r="X28" s="17"/>
      <c r="Y28" s="18"/>
      <c r="Z28" s="19">
        <f t="shared" si="6"/>
        <v>111</v>
      </c>
    </row>
    <row r="29" spans="1:26" x14ac:dyDescent="0.25">
      <c r="A29" s="20">
        <v>22</v>
      </c>
      <c r="B29" s="28" t="s">
        <v>46</v>
      </c>
      <c r="C29" s="3">
        <f>VLOOKUP(D29,'[1]Tabelen Masters'!C$4:D125,2,FALSE)</f>
        <v>0.85</v>
      </c>
      <c r="D29" s="26">
        <v>25</v>
      </c>
      <c r="E29" s="5">
        <f t="shared" si="0"/>
        <v>1</v>
      </c>
      <c r="F29" s="6">
        <v>100</v>
      </c>
      <c r="G29" s="7">
        <f t="shared" si="1"/>
        <v>10</v>
      </c>
      <c r="H29" s="23"/>
      <c r="I29" s="9"/>
      <c r="J29" s="6"/>
      <c r="K29" s="10">
        <f t="shared" si="2"/>
        <v>0</v>
      </c>
      <c r="L29" s="13"/>
      <c r="M29" s="9"/>
      <c r="N29" s="12"/>
      <c r="O29" s="12">
        <f t="shared" si="3"/>
        <v>0</v>
      </c>
      <c r="P29" s="9"/>
      <c r="Q29" s="13"/>
      <c r="R29" s="14"/>
      <c r="S29" s="12">
        <f t="shared" si="4"/>
        <v>0</v>
      </c>
      <c r="T29" s="15"/>
      <c r="U29" s="15"/>
      <c r="V29" s="15"/>
      <c r="W29" s="16">
        <f t="shared" si="5"/>
        <v>0</v>
      </c>
      <c r="X29" s="17"/>
      <c r="Y29" s="18"/>
      <c r="Z29" s="19">
        <f t="shared" si="6"/>
        <v>110</v>
      </c>
    </row>
    <row r="30" spans="1:26" x14ac:dyDescent="0.25">
      <c r="A30" s="20">
        <v>23</v>
      </c>
      <c r="B30" s="21" t="s">
        <v>47</v>
      </c>
      <c r="C30" s="3">
        <f>VLOOKUP(D30,'[1]Tabelen Masters'!C$4:D149,2,FALSE)</f>
        <v>1.45</v>
      </c>
      <c r="D30" s="24">
        <v>38</v>
      </c>
      <c r="E30" s="5">
        <f t="shared" si="0"/>
        <v>1.52</v>
      </c>
      <c r="F30" s="6">
        <v>98</v>
      </c>
      <c r="G30" s="7">
        <f t="shared" si="1"/>
        <v>10</v>
      </c>
      <c r="H30" s="23"/>
      <c r="I30" s="9"/>
      <c r="J30" s="6"/>
      <c r="K30" s="10">
        <f t="shared" si="2"/>
        <v>0</v>
      </c>
      <c r="L30" s="13"/>
      <c r="M30" s="9"/>
      <c r="N30" s="12"/>
      <c r="O30" s="12">
        <f t="shared" si="3"/>
        <v>0</v>
      </c>
      <c r="P30" s="9"/>
      <c r="Q30" s="13"/>
      <c r="R30" s="14"/>
      <c r="S30" s="12">
        <f t="shared" si="4"/>
        <v>0</v>
      </c>
      <c r="T30" s="15"/>
      <c r="U30" s="15"/>
      <c r="V30" s="15"/>
      <c r="W30" s="16">
        <f t="shared" si="5"/>
        <v>0</v>
      </c>
      <c r="X30" s="17"/>
      <c r="Y30" s="18"/>
      <c r="Z30" s="19">
        <f t="shared" si="6"/>
        <v>108</v>
      </c>
    </row>
    <row r="31" spans="1:26" x14ac:dyDescent="0.25">
      <c r="A31" s="20">
        <v>24</v>
      </c>
      <c r="B31" s="21" t="s">
        <v>48</v>
      </c>
      <c r="C31" s="3">
        <f>VLOOKUP(D31,'[1]Tabelen Masters'!C$4:D120,2,FALSE)</f>
        <v>1.45</v>
      </c>
      <c r="D31" s="26">
        <v>38</v>
      </c>
      <c r="E31" s="5">
        <f t="shared" si="0"/>
        <v>1.52</v>
      </c>
      <c r="F31" s="6">
        <v>98</v>
      </c>
      <c r="G31" s="7">
        <f t="shared" si="1"/>
        <v>10</v>
      </c>
      <c r="H31" s="23"/>
      <c r="I31" s="9"/>
      <c r="J31" s="6"/>
      <c r="K31" s="10">
        <f t="shared" si="2"/>
        <v>0</v>
      </c>
      <c r="L31" s="9"/>
      <c r="M31" s="9"/>
      <c r="N31" s="12"/>
      <c r="O31" s="12">
        <f t="shared" si="3"/>
        <v>0</v>
      </c>
      <c r="P31" s="9"/>
      <c r="Q31" s="13"/>
      <c r="R31" s="14"/>
      <c r="S31" s="12">
        <f t="shared" si="4"/>
        <v>0</v>
      </c>
      <c r="T31" s="15"/>
      <c r="U31" s="15"/>
      <c r="V31" s="15"/>
      <c r="W31" s="16">
        <f t="shared" si="5"/>
        <v>0</v>
      </c>
      <c r="X31" s="17"/>
      <c r="Y31" s="18"/>
      <c r="Z31" s="19">
        <f t="shared" si="6"/>
        <v>108</v>
      </c>
    </row>
    <row r="32" spans="1:26" x14ac:dyDescent="0.25">
      <c r="A32" s="20">
        <v>25</v>
      </c>
      <c r="B32" s="21" t="s">
        <v>49</v>
      </c>
      <c r="C32" s="3">
        <f>VLOOKUP(D32,'[1]Tabelen Masters'!C$4:D118,2,FALSE)</f>
        <v>0.65</v>
      </c>
      <c r="D32" s="24">
        <v>22</v>
      </c>
      <c r="E32" s="5">
        <f t="shared" si="0"/>
        <v>0.88</v>
      </c>
      <c r="F32" s="6">
        <v>97</v>
      </c>
      <c r="G32" s="7">
        <f t="shared" si="1"/>
        <v>10</v>
      </c>
      <c r="H32" s="23"/>
      <c r="I32" s="9"/>
      <c r="J32" s="6"/>
      <c r="K32" s="10">
        <f t="shared" si="2"/>
        <v>0</v>
      </c>
      <c r="L32" s="13"/>
      <c r="M32" s="9"/>
      <c r="N32" s="12"/>
      <c r="O32" s="12">
        <f t="shared" si="3"/>
        <v>0</v>
      </c>
      <c r="P32" s="9"/>
      <c r="Q32" s="13"/>
      <c r="R32" s="14"/>
      <c r="S32" s="12">
        <f t="shared" si="4"/>
        <v>0</v>
      </c>
      <c r="T32" s="15"/>
      <c r="U32" s="15"/>
      <c r="V32" s="15"/>
      <c r="W32" s="16">
        <f t="shared" si="5"/>
        <v>0</v>
      </c>
      <c r="X32" s="17"/>
      <c r="Y32" s="18"/>
      <c r="Z32" s="19">
        <f t="shared" si="6"/>
        <v>107</v>
      </c>
    </row>
    <row r="33" spans="1:26" x14ac:dyDescent="0.25">
      <c r="A33" s="1">
        <v>26</v>
      </c>
      <c r="B33" s="21" t="s">
        <v>50</v>
      </c>
      <c r="C33" s="3">
        <f>VLOOKUP(D33,'[1]Tabelen Masters'!C$4:D94,2,FALSE)</f>
        <v>0.75</v>
      </c>
      <c r="D33" s="24">
        <v>23</v>
      </c>
      <c r="E33" s="5">
        <f t="shared" si="0"/>
        <v>0.92</v>
      </c>
      <c r="F33" s="6">
        <v>97</v>
      </c>
      <c r="G33" s="7">
        <f t="shared" si="1"/>
        <v>10</v>
      </c>
      <c r="H33" s="18"/>
      <c r="I33" s="9"/>
      <c r="J33" s="6"/>
      <c r="K33" s="10">
        <f t="shared" si="2"/>
        <v>0</v>
      </c>
      <c r="L33" s="13"/>
      <c r="M33" s="9"/>
      <c r="N33" s="12"/>
      <c r="O33" s="12">
        <f t="shared" si="3"/>
        <v>0</v>
      </c>
      <c r="P33" s="9"/>
      <c r="Q33" s="13"/>
      <c r="R33" s="14"/>
      <c r="S33" s="12">
        <f t="shared" si="4"/>
        <v>0</v>
      </c>
      <c r="T33" s="15"/>
      <c r="U33" s="15"/>
      <c r="V33" s="15"/>
      <c r="W33" s="16">
        <f t="shared" si="5"/>
        <v>0</v>
      </c>
      <c r="X33" s="17"/>
      <c r="Y33" s="18"/>
      <c r="Z33" s="19">
        <f t="shared" si="6"/>
        <v>107</v>
      </c>
    </row>
    <row r="34" spans="1:26" x14ac:dyDescent="0.25">
      <c r="A34" s="20">
        <v>27</v>
      </c>
      <c r="B34" s="21" t="s">
        <v>51</v>
      </c>
      <c r="C34" s="3">
        <f>VLOOKUP(D34,'[1]Tabelen Masters'!C$4:D337,2,FALSE)</f>
        <v>0.42</v>
      </c>
      <c r="D34" s="24">
        <v>17</v>
      </c>
      <c r="E34" s="5">
        <f t="shared" si="0"/>
        <v>0.68</v>
      </c>
      <c r="F34" s="6">
        <v>94</v>
      </c>
      <c r="G34" s="7">
        <f t="shared" si="1"/>
        <v>10</v>
      </c>
      <c r="H34" s="18"/>
      <c r="I34" s="9"/>
      <c r="J34" s="6"/>
      <c r="K34" s="10">
        <f t="shared" si="2"/>
        <v>0</v>
      </c>
      <c r="L34" s="13"/>
      <c r="M34" s="9"/>
      <c r="N34" s="12"/>
      <c r="O34" s="12">
        <f t="shared" si="3"/>
        <v>0</v>
      </c>
      <c r="P34" s="9"/>
      <c r="Q34" s="13"/>
      <c r="R34" s="14"/>
      <c r="S34" s="12">
        <f t="shared" si="4"/>
        <v>0</v>
      </c>
      <c r="T34" s="15"/>
      <c r="U34" s="15"/>
      <c r="V34" s="15"/>
      <c r="W34" s="16">
        <f t="shared" si="5"/>
        <v>0</v>
      </c>
      <c r="X34" s="17"/>
      <c r="Y34" s="18"/>
      <c r="Z34" s="19">
        <f t="shared" si="6"/>
        <v>104</v>
      </c>
    </row>
    <row r="35" spans="1:26" x14ac:dyDescent="0.25">
      <c r="A35" s="20">
        <v>28</v>
      </c>
      <c r="B35" s="21" t="s">
        <v>52</v>
      </c>
      <c r="C35" s="3">
        <f>VLOOKUP(D35,'[1]Tabelen Masters'!C$4:D133,2,FALSE)</f>
        <v>1.05</v>
      </c>
      <c r="D35" s="24">
        <v>28</v>
      </c>
      <c r="E35" s="5">
        <f t="shared" si="0"/>
        <v>1.1200000000000001</v>
      </c>
      <c r="F35" s="6">
        <v>92</v>
      </c>
      <c r="G35" s="7">
        <f t="shared" si="1"/>
        <v>10</v>
      </c>
      <c r="H35" s="18"/>
      <c r="I35" s="9"/>
      <c r="J35" s="6"/>
      <c r="K35" s="10">
        <f t="shared" si="2"/>
        <v>0</v>
      </c>
      <c r="L35" s="13"/>
      <c r="M35" s="9"/>
      <c r="N35" s="12"/>
      <c r="O35" s="12">
        <f t="shared" si="3"/>
        <v>0</v>
      </c>
      <c r="P35" s="9"/>
      <c r="Q35" s="13"/>
      <c r="R35" s="14"/>
      <c r="S35" s="12">
        <f t="shared" si="4"/>
        <v>0</v>
      </c>
      <c r="T35" s="15"/>
      <c r="U35" s="15"/>
      <c r="V35" s="15"/>
      <c r="W35" s="16">
        <f t="shared" si="5"/>
        <v>0</v>
      </c>
      <c r="X35" s="17"/>
      <c r="Y35" s="18"/>
      <c r="Z35" s="19">
        <f t="shared" si="6"/>
        <v>102</v>
      </c>
    </row>
    <row r="36" spans="1:26" x14ac:dyDescent="0.25">
      <c r="A36" s="20">
        <v>29</v>
      </c>
      <c r="B36" s="21" t="s">
        <v>53</v>
      </c>
      <c r="C36" s="3">
        <f>VLOOKUP(D36,'[1]Tabelen Masters'!C$4:D132,2,FALSE)</f>
        <v>1.35</v>
      </c>
      <c r="D36" s="24">
        <v>35</v>
      </c>
      <c r="E36" s="5">
        <f t="shared" si="0"/>
        <v>1.4</v>
      </c>
      <c r="F36" s="6">
        <v>91</v>
      </c>
      <c r="G36" s="7">
        <f t="shared" si="1"/>
        <v>10</v>
      </c>
      <c r="H36" s="23"/>
      <c r="I36" s="9"/>
      <c r="J36" s="6"/>
      <c r="K36" s="10">
        <f t="shared" si="2"/>
        <v>0</v>
      </c>
      <c r="L36" s="13"/>
      <c r="M36" s="9"/>
      <c r="N36" s="12"/>
      <c r="O36" s="12">
        <f t="shared" si="3"/>
        <v>0</v>
      </c>
      <c r="P36" s="9"/>
      <c r="Q36" s="13"/>
      <c r="R36" s="14"/>
      <c r="S36" s="12">
        <f t="shared" si="4"/>
        <v>0</v>
      </c>
      <c r="T36" s="15"/>
      <c r="U36" s="15"/>
      <c r="V36" s="15"/>
      <c r="W36" s="16">
        <f t="shared" si="5"/>
        <v>0</v>
      </c>
      <c r="X36" s="17"/>
      <c r="Y36" s="18"/>
      <c r="Z36" s="19">
        <f t="shared" si="6"/>
        <v>101</v>
      </c>
    </row>
    <row r="37" spans="1:26" x14ac:dyDescent="0.25">
      <c r="A37" s="20">
        <v>30</v>
      </c>
      <c r="B37" s="21" t="s">
        <v>54</v>
      </c>
      <c r="C37" s="3">
        <f>VLOOKUP(D37,'[1]Tabelen Masters'!C$4:D89,2,FALSE)</f>
        <v>1.1499999999999999</v>
      </c>
      <c r="D37" s="24">
        <v>30</v>
      </c>
      <c r="E37" s="5">
        <f t="shared" si="0"/>
        <v>1.2</v>
      </c>
      <c r="F37" s="6">
        <v>90</v>
      </c>
      <c r="G37" s="7">
        <f t="shared" si="1"/>
        <v>10</v>
      </c>
      <c r="H37" s="23"/>
      <c r="I37" s="9"/>
      <c r="J37" s="6"/>
      <c r="K37" s="10">
        <f t="shared" si="2"/>
        <v>0</v>
      </c>
      <c r="L37" s="13"/>
      <c r="M37" s="9"/>
      <c r="N37" s="12"/>
      <c r="O37" s="12">
        <f t="shared" si="3"/>
        <v>0</v>
      </c>
      <c r="P37" s="9"/>
      <c r="Q37" s="13"/>
      <c r="R37" s="14"/>
      <c r="S37" s="12">
        <f t="shared" si="4"/>
        <v>0</v>
      </c>
      <c r="T37" s="15"/>
      <c r="U37" s="15"/>
      <c r="V37" s="15"/>
      <c r="W37" s="16">
        <f t="shared" si="5"/>
        <v>0</v>
      </c>
      <c r="X37" s="17"/>
      <c r="Y37" s="18"/>
      <c r="Z37" s="19">
        <f t="shared" si="6"/>
        <v>100</v>
      </c>
    </row>
    <row r="38" spans="1:26" x14ac:dyDescent="0.25">
      <c r="A38" s="1">
        <v>31</v>
      </c>
      <c r="B38" s="21" t="s">
        <v>55</v>
      </c>
      <c r="C38" s="3">
        <f>VLOOKUP(D38,'[1]Tabelen Masters'!C$4:D130,2,FALSE)</f>
        <v>1.45</v>
      </c>
      <c r="D38" s="24">
        <v>38</v>
      </c>
      <c r="E38" s="5">
        <f t="shared" si="0"/>
        <v>1.52</v>
      </c>
      <c r="F38" s="6">
        <v>90</v>
      </c>
      <c r="G38" s="7">
        <f t="shared" si="1"/>
        <v>10</v>
      </c>
      <c r="H38" s="23"/>
      <c r="I38" s="9"/>
      <c r="J38" s="6"/>
      <c r="K38" s="10">
        <f t="shared" si="2"/>
        <v>0</v>
      </c>
      <c r="L38" s="13"/>
      <c r="M38" s="9"/>
      <c r="N38" s="12"/>
      <c r="O38" s="12">
        <f t="shared" si="3"/>
        <v>0</v>
      </c>
      <c r="P38" s="9"/>
      <c r="Q38" s="13"/>
      <c r="R38" s="14"/>
      <c r="S38" s="12">
        <f t="shared" si="4"/>
        <v>0</v>
      </c>
      <c r="T38" s="15"/>
      <c r="U38" s="15"/>
      <c r="V38" s="15"/>
      <c r="W38" s="16">
        <f t="shared" si="5"/>
        <v>0</v>
      </c>
      <c r="X38" s="17"/>
      <c r="Y38" s="18"/>
      <c r="Z38" s="19">
        <f t="shared" si="6"/>
        <v>100</v>
      </c>
    </row>
    <row r="39" spans="1:26" x14ac:dyDescent="0.25">
      <c r="A39" s="20">
        <v>32</v>
      </c>
      <c r="B39" s="21" t="s">
        <v>56</v>
      </c>
      <c r="C39" s="3">
        <f>VLOOKUP(D39,'[1]Tabelen Masters'!C$4:D124,2,FALSE)</f>
        <v>1.25</v>
      </c>
      <c r="D39" s="22">
        <v>33</v>
      </c>
      <c r="E39" s="5">
        <f t="shared" si="0"/>
        <v>1.32</v>
      </c>
      <c r="F39" s="6">
        <v>87</v>
      </c>
      <c r="G39" s="7">
        <f t="shared" si="1"/>
        <v>10</v>
      </c>
      <c r="H39" s="23"/>
      <c r="I39" s="9"/>
      <c r="J39" s="6"/>
      <c r="K39" s="10">
        <f t="shared" si="2"/>
        <v>0</v>
      </c>
      <c r="L39" s="13"/>
      <c r="M39" s="9"/>
      <c r="N39" s="12"/>
      <c r="O39" s="12">
        <f t="shared" si="3"/>
        <v>0</v>
      </c>
      <c r="P39" s="9"/>
      <c r="Q39" s="13"/>
      <c r="R39" s="14"/>
      <c r="S39" s="12">
        <f t="shared" si="4"/>
        <v>0</v>
      </c>
      <c r="T39" s="15"/>
      <c r="U39" s="15"/>
      <c r="V39" s="15"/>
      <c r="W39" s="16">
        <f t="shared" si="5"/>
        <v>0</v>
      </c>
      <c r="X39" s="17"/>
      <c r="Y39" s="18"/>
      <c r="Z39" s="19">
        <f t="shared" si="6"/>
        <v>97</v>
      </c>
    </row>
    <row r="40" spans="1:26" x14ac:dyDescent="0.25">
      <c r="A40" s="20">
        <v>33</v>
      </c>
      <c r="B40" s="21" t="s">
        <v>57</v>
      </c>
      <c r="C40" s="3">
        <f>VLOOKUP(D40,'[1]Tabelen Masters'!C$4:D182,2,FALSE)</f>
        <v>1.1499999999999999</v>
      </c>
      <c r="D40" s="24">
        <v>30</v>
      </c>
      <c r="E40" s="5">
        <f t="shared" si="0"/>
        <v>1.2</v>
      </c>
      <c r="F40" s="6">
        <v>86</v>
      </c>
      <c r="G40" s="7">
        <f t="shared" si="1"/>
        <v>10</v>
      </c>
      <c r="H40" s="18"/>
      <c r="I40" s="9"/>
      <c r="J40" s="6"/>
      <c r="K40" s="10">
        <f t="shared" si="2"/>
        <v>0</v>
      </c>
      <c r="L40" s="13"/>
      <c r="M40" s="9"/>
      <c r="N40" s="12"/>
      <c r="O40" s="12">
        <f t="shared" si="3"/>
        <v>0</v>
      </c>
      <c r="P40" s="9"/>
      <c r="Q40" s="13"/>
      <c r="R40" s="14"/>
      <c r="S40" s="12">
        <f t="shared" si="4"/>
        <v>0</v>
      </c>
      <c r="T40" s="15"/>
      <c r="U40" s="15"/>
      <c r="V40" s="15"/>
      <c r="W40" s="16">
        <f t="shared" si="5"/>
        <v>0</v>
      </c>
      <c r="X40" s="17"/>
      <c r="Y40" s="18"/>
      <c r="Z40" s="19">
        <f t="shared" si="6"/>
        <v>96</v>
      </c>
    </row>
    <row r="41" spans="1:26" x14ac:dyDescent="0.25">
      <c r="A41" s="20">
        <v>34</v>
      </c>
      <c r="B41" s="21" t="s">
        <v>58</v>
      </c>
      <c r="C41" s="3">
        <f>VLOOKUP(D41,'[1]Tabelen Masters'!C$4:D111,2,FALSE)</f>
        <v>1.1499999999999999</v>
      </c>
      <c r="D41" s="22">
        <v>30</v>
      </c>
      <c r="E41" s="5">
        <f t="shared" si="0"/>
        <v>1.2</v>
      </c>
      <c r="F41" s="6">
        <v>85</v>
      </c>
      <c r="G41" s="7">
        <f t="shared" si="1"/>
        <v>10</v>
      </c>
      <c r="H41" s="23"/>
      <c r="I41" s="9"/>
      <c r="J41" s="6"/>
      <c r="K41" s="10">
        <f t="shared" si="2"/>
        <v>0</v>
      </c>
      <c r="L41" s="13"/>
      <c r="M41" s="9"/>
      <c r="N41" s="12"/>
      <c r="O41" s="12">
        <f t="shared" si="3"/>
        <v>0</v>
      </c>
      <c r="P41" s="9"/>
      <c r="Q41" s="13"/>
      <c r="R41" s="14"/>
      <c r="S41" s="12">
        <f t="shared" si="4"/>
        <v>0</v>
      </c>
      <c r="T41" s="15"/>
      <c r="U41" s="15"/>
      <c r="V41" s="15"/>
      <c r="W41" s="16">
        <f t="shared" si="5"/>
        <v>0</v>
      </c>
      <c r="X41" s="17"/>
      <c r="Y41" s="18"/>
      <c r="Z41" s="19">
        <f t="shared" si="6"/>
        <v>95</v>
      </c>
    </row>
    <row r="42" spans="1:26" x14ac:dyDescent="0.25">
      <c r="A42" s="20">
        <v>35</v>
      </c>
      <c r="B42" s="21" t="s">
        <v>59</v>
      </c>
      <c r="C42" s="3">
        <f>VLOOKUP(D42,'[1]Tabelen Masters'!C$4:D126,2,FALSE)</f>
        <v>0.32</v>
      </c>
      <c r="D42" s="22">
        <v>14</v>
      </c>
      <c r="E42" s="5">
        <f t="shared" si="0"/>
        <v>0.56000000000000005</v>
      </c>
      <c r="F42" s="6">
        <v>82</v>
      </c>
      <c r="G42" s="7">
        <f t="shared" si="1"/>
        <v>10</v>
      </c>
      <c r="H42" s="23"/>
      <c r="I42" s="9"/>
      <c r="J42" s="6"/>
      <c r="K42" s="10">
        <f t="shared" si="2"/>
        <v>0</v>
      </c>
      <c r="L42" s="13"/>
      <c r="M42" s="9"/>
      <c r="N42" s="12"/>
      <c r="O42" s="12">
        <f t="shared" si="3"/>
        <v>0</v>
      </c>
      <c r="P42" s="9"/>
      <c r="Q42" s="13"/>
      <c r="R42" s="14"/>
      <c r="S42" s="12">
        <f t="shared" si="4"/>
        <v>0</v>
      </c>
      <c r="T42" s="15"/>
      <c r="U42" s="15"/>
      <c r="V42" s="15"/>
      <c r="W42" s="16">
        <f t="shared" si="5"/>
        <v>0</v>
      </c>
      <c r="X42" s="17"/>
      <c r="Y42" s="18"/>
      <c r="Z42" s="19">
        <f t="shared" si="6"/>
        <v>92</v>
      </c>
    </row>
    <row r="43" spans="1:26" x14ac:dyDescent="0.25">
      <c r="A43" s="1">
        <v>36</v>
      </c>
      <c r="B43" s="21" t="s">
        <v>60</v>
      </c>
      <c r="C43" s="3">
        <f>VLOOKUP(D43,'[1]Tabelen Masters'!C$4:D116,2,FALSE)</f>
        <v>1.35</v>
      </c>
      <c r="D43" s="30">
        <v>35</v>
      </c>
      <c r="E43" s="5">
        <f t="shared" si="0"/>
        <v>1.4</v>
      </c>
      <c r="F43" s="6">
        <v>81</v>
      </c>
      <c r="G43" s="7">
        <f t="shared" si="1"/>
        <v>10</v>
      </c>
      <c r="H43" s="23"/>
      <c r="I43" s="9"/>
      <c r="J43" s="6"/>
      <c r="K43" s="10">
        <f t="shared" si="2"/>
        <v>0</v>
      </c>
      <c r="L43" s="13"/>
      <c r="M43" s="9"/>
      <c r="N43" s="12"/>
      <c r="O43" s="12">
        <f t="shared" si="3"/>
        <v>0</v>
      </c>
      <c r="P43" s="9"/>
      <c r="Q43" s="13"/>
      <c r="R43" s="14"/>
      <c r="S43" s="12">
        <f t="shared" si="4"/>
        <v>0</v>
      </c>
      <c r="T43" s="15"/>
      <c r="U43" s="15"/>
      <c r="V43" s="15"/>
      <c r="W43" s="16">
        <f t="shared" si="5"/>
        <v>0</v>
      </c>
      <c r="X43" s="17"/>
      <c r="Y43" s="18"/>
      <c r="Z43" s="19">
        <f t="shared" si="6"/>
        <v>91</v>
      </c>
    </row>
    <row r="44" spans="1:26" x14ac:dyDescent="0.25">
      <c r="A44" s="20">
        <v>37</v>
      </c>
      <c r="B44" s="21" t="s">
        <v>61</v>
      </c>
      <c r="C44" s="3">
        <f>VLOOKUP(D44,'[1]Tabelen Masters'!C$4:D97,2,FALSE)</f>
        <v>0.85</v>
      </c>
      <c r="D44" s="31">
        <v>25</v>
      </c>
      <c r="E44" s="5">
        <f t="shared" si="0"/>
        <v>1</v>
      </c>
      <c r="F44" s="6">
        <v>78</v>
      </c>
      <c r="G44" s="7">
        <f t="shared" si="1"/>
        <v>10</v>
      </c>
      <c r="H44" s="18"/>
      <c r="I44" s="9">
        <v>23</v>
      </c>
      <c r="J44" s="6"/>
      <c r="K44" s="10">
        <f t="shared" si="2"/>
        <v>0</v>
      </c>
      <c r="L44" s="13"/>
      <c r="M44" s="9"/>
      <c r="N44" s="12"/>
      <c r="O44" s="12">
        <f t="shared" si="3"/>
        <v>0</v>
      </c>
      <c r="P44" s="9"/>
      <c r="Q44" s="13"/>
      <c r="R44" s="14"/>
      <c r="S44" s="12">
        <f t="shared" si="4"/>
        <v>0</v>
      </c>
      <c r="T44" s="15"/>
      <c r="U44" s="15"/>
      <c r="V44" s="15"/>
      <c r="W44" s="16">
        <f t="shared" si="5"/>
        <v>0</v>
      </c>
      <c r="X44" s="17"/>
      <c r="Y44" s="18"/>
      <c r="Z44" s="19">
        <f t="shared" si="6"/>
        <v>88</v>
      </c>
    </row>
    <row r="45" spans="1:26" x14ac:dyDescent="0.25">
      <c r="A45" s="20">
        <v>38</v>
      </c>
      <c r="B45" s="21" t="s">
        <v>62</v>
      </c>
      <c r="C45" s="3">
        <f>VLOOKUP(D45,'[1]Tabelen Masters'!C$4:D103,2,FALSE)</f>
        <v>0.85</v>
      </c>
      <c r="D45" s="31">
        <v>25</v>
      </c>
      <c r="E45" s="5">
        <f t="shared" si="0"/>
        <v>1</v>
      </c>
      <c r="F45" s="6">
        <v>78</v>
      </c>
      <c r="G45" s="7">
        <f t="shared" si="1"/>
        <v>10</v>
      </c>
      <c r="H45" s="18"/>
      <c r="I45" s="9">
        <v>23</v>
      </c>
      <c r="J45" s="6"/>
      <c r="K45" s="10">
        <f t="shared" si="2"/>
        <v>0</v>
      </c>
      <c r="L45" s="13"/>
      <c r="M45" s="9"/>
      <c r="N45" s="12"/>
      <c r="O45" s="12">
        <f t="shared" si="3"/>
        <v>0</v>
      </c>
      <c r="P45" s="9"/>
      <c r="Q45" s="13"/>
      <c r="R45" s="14"/>
      <c r="S45" s="12">
        <f t="shared" si="4"/>
        <v>0</v>
      </c>
      <c r="T45" s="15"/>
      <c r="U45" s="15"/>
      <c r="V45" s="15"/>
      <c r="W45" s="16">
        <f t="shared" si="5"/>
        <v>0</v>
      </c>
      <c r="X45" s="17"/>
      <c r="Y45" s="18"/>
      <c r="Z45" s="19">
        <f t="shared" si="6"/>
        <v>88</v>
      </c>
    </row>
    <row r="46" spans="1:26" x14ac:dyDescent="0.25">
      <c r="A46" s="20">
        <v>39</v>
      </c>
      <c r="B46" s="21" t="s">
        <v>63</v>
      </c>
      <c r="C46" s="3">
        <f>VLOOKUP(D46,'[1]Tabelen Masters'!C$4:D122,2,FALSE)</f>
        <v>1.1499999999999999</v>
      </c>
      <c r="D46" s="30">
        <v>30</v>
      </c>
      <c r="E46" s="5">
        <f t="shared" si="0"/>
        <v>1.2</v>
      </c>
      <c r="F46" s="6">
        <v>78</v>
      </c>
      <c r="G46" s="7">
        <f t="shared" si="1"/>
        <v>10</v>
      </c>
      <c r="H46" s="18"/>
      <c r="I46" s="9">
        <v>28</v>
      </c>
      <c r="J46" s="6"/>
      <c r="K46" s="10">
        <f t="shared" si="2"/>
        <v>0</v>
      </c>
      <c r="L46" s="13"/>
      <c r="M46" s="9"/>
      <c r="N46" s="12"/>
      <c r="O46" s="12">
        <f t="shared" si="3"/>
        <v>0</v>
      </c>
      <c r="P46" s="9"/>
      <c r="Q46" s="13"/>
      <c r="R46" s="14"/>
      <c r="S46" s="12">
        <f t="shared" si="4"/>
        <v>0</v>
      </c>
      <c r="T46" s="15"/>
      <c r="U46" s="15"/>
      <c r="V46" s="15"/>
      <c r="W46" s="16">
        <f t="shared" si="5"/>
        <v>0</v>
      </c>
      <c r="X46" s="17"/>
      <c r="Y46" s="18"/>
      <c r="Z46" s="19">
        <f t="shared" si="6"/>
        <v>88</v>
      </c>
    </row>
    <row r="47" spans="1:26" x14ac:dyDescent="0.25">
      <c r="A47" s="20">
        <v>40</v>
      </c>
      <c r="B47" s="21" t="s">
        <v>64</v>
      </c>
      <c r="C47" s="3">
        <f>VLOOKUP(D47,'[1]Tabelen Masters'!C$4:D137,2,FALSE)</f>
        <v>1.45</v>
      </c>
      <c r="D47" s="30">
        <v>38</v>
      </c>
      <c r="E47" s="5">
        <f t="shared" si="0"/>
        <v>1.52</v>
      </c>
      <c r="F47" s="6">
        <v>78</v>
      </c>
      <c r="G47" s="7">
        <f t="shared" si="1"/>
        <v>10</v>
      </c>
      <c r="H47" s="23"/>
      <c r="I47" s="9">
        <v>35</v>
      </c>
      <c r="J47" s="6"/>
      <c r="K47" s="10">
        <f t="shared" si="2"/>
        <v>0</v>
      </c>
      <c r="L47" s="13"/>
      <c r="M47" s="9"/>
      <c r="N47" s="12"/>
      <c r="O47" s="12">
        <f t="shared" si="3"/>
        <v>0</v>
      </c>
      <c r="P47" s="9"/>
      <c r="Q47" s="13"/>
      <c r="R47" s="14"/>
      <c r="S47" s="12">
        <f t="shared" si="4"/>
        <v>0</v>
      </c>
      <c r="T47" s="15"/>
      <c r="U47" s="15"/>
      <c r="V47" s="15"/>
      <c r="W47" s="16">
        <f t="shared" si="5"/>
        <v>0</v>
      </c>
      <c r="X47" s="17"/>
      <c r="Y47" s="18"/>
      <c r="Z47" s="19">
        <f t="shared" si="6"/>
        <v>88</v>
      </c>
    </row>
    <row r="48" spans="1:26" x14ac:dyDescent="0.25">
      <c r="A48" s="1">
        <v>41</v>
      </c>
      <c r="B48" s="21" t="s">
        <v>65</v>
      </c>
      <c r="C48" s="3">
        <f>VLOOKUP(D48,'[1]Tabelen Masters'!C$4:D92,2,FALSE)</f>
        <v>1.25</v>
      </c>
      <c r="D48" s="30">
        <v>33</v>
      </c>
      <c r="E48" s="5">
        <f t="shared" si="0"/>
        <v>1.32</v>
      </c>
      <c r="F48" s="6">
        <v>75</v>
      </c>
      <c r="G48" s="7">
        <f t="shared" si="1"/>
        <v>10</v>
      </c>
      <c r="H48" s="18"/>
      <c r="I48" s="9">
        <v>30</v>
      </c>
      <c r="J48" s="6"/>
      <c r="K48" s="10">
        <f t="shared" si="2"/>
        <v>0</v>
      </c>
      <c r="L48" s="13"/>
      <c r="M48" s="9"/>
      <c r="N48" s="12"/>
      <c r="O48" s="12">
        <f t="shared" si="3"/>
        <v>0</v>
      </c>
      <c r="P48" s="9"/>
      <c r="Q48" s="13"/>
      <c r="R48" s="14"/>
      <c r="S48" s="12">
        <f t="shared" si="4"/>
        <v>0</v>
      </c>
      <c r="T48" s="15"/>
      <c r="U48" s="15"/>
      <c r="V48" s="15"/>
      <c r="W48" s="16">
        <f t="shared" si="5"/>
        <v>0</v>
      </c>
      <c r="X48" s="17"/>
      <c r="Y48" s="18"/>
      <c r="Z48" s="19">
        <f t="shared" si="6"/>
        <v>85</v>
      </c>
    </row>
    <row r="49" spans="1:26" x14ac:dyDescent="0.25">
      <c r="A49" s="20">
        <v>42</v>
      </c>
      <c r="B49" s="21" t="s">
        <v>66</v>
      </c>
      <c r="C49" s="3">
        <f>VLOOKUP(D49,'[1]Tabelen Masters'!C$4:D113,2,FALSE)</f>
        <v>1.45</v>
      </c>
      <c r="D49" s="30">
        <v>38</v>
      </c>
      <c r="E49" s="5">
        <f t="shared" si="0"/>
        <v>1.52</v>
      </c>
      <c r="F49" s="6">
        <v>65</v>
      </c>
      <c r="G49" s="7">
        <f t="shared" si="1"/>
        <v>10</v>
      </c>
      <c r="H49" s="18"/>
      <c r="I49" s="9">
        <v>35</v>
      </c>
      <c r="J49" s="6"/>
      <c r="K49" s="10">
        <f t="shared" si="2"/>
        <v>0</v>
      </c>
      <c r="L49" s="13"/>
      <c r="M49" s="9"/>
      <c r="N49" s="12"/>
      <c r="O49" s="12">
        <f t="shared" si="3"/>
        <v>0</v>
      </c>
      <c r="P49" s="9"/>
      <c r="Q49" s="13"/>
      <c r="R49" s="14"/>
      <c r="S49" s="12">
        <f t="shared" si="4"/>
        <v>0</v>
      </c>
      <c r="T49" s="15"/>
      <c r="U49" s="15"/>
      <c r="V49" s="15"/>
      <c r="W49" s="16">
        <f t="shared" si="5"/>
        <v>0</v>
      </c>
      <c r="X49" s="17"/>
      <c r="Y49" s="18"/>
      <c r="Z49" s="19">
        <f t="shared" si="6"/>
        <v>75</v>
      </c>
    </row>
    <row r="50" spans="1:26" x14ac:dyDescent="0.25">
      <c r="A50" s="20">
        <v>43</v>
      </c>
      <c r="B50" s="21" t="s">
        <v>67</v>
      </c>
      <c r="C50" s="3">
        <f>VLOOKUP(D50,'[1]Tabelen Masters'!C$4:D127,2,FALSE)</f>
        <v>1.05</v>
      </c>
      <c r="D50" s="30">
        <v>28</v>
      </c>
      <c r="E50" s="5">
        <f t="shared" si="0"/>
        <v>1.1200000000000001</v>
      </c>
      <c r="F50" s="6">
        <v>62</v>
      </c>
      <c r="G50" s="7">
        <f t="shared" si="1"/>
        <v>10</v>
      </c>
      <c r="H50" s="23"/>
      <c r="I50" s="9">
        <v>26</v>
      </c>
      <c r="J50" s="6"/>
      <c r="K50" s="10">
        <f t="shared" si="2"/>
        <v>0</v>
      </c>
      <c r="L50" s="13"/>
      <c r="M50" s="9"/>
      <c r="N50" s="12"/>
      <c r="O50" s="12">
        <f t="shared" si="3"/>
        <v>0</v>
      </c>
      <c r="P50" s="9"/>
      <c r="Q50" s="13"/>
      <c r="R50" s="14"/>
      <c r="S50" s="12">
        <f t="shared" si="4"/>
        <v>0</v>
      </c>
      <c r="T50" s="15"/>
      <c r="U50" s="15"/>
      <c r="V50" s="15"/>
      <c r="W50" s="16">
        <f t="shared" si="5"/>
        <v>0</v>
      </c>
      <c r="X50" s="17"/>
      <c r="Y50" s="18"/>
      <c r="Z50" s="19">
        <f t="shared" si="6"/>
        <v>72</v>
      </c>
    </row>
    <row r="51" spans="1:26" x14ac:dyDescent="0.25">
      <c r="A51" s="20">
        <v>44</v>
      </c>
      <c r="B51" s="21" t="s">
        <v>68</v>
      </c>
      <c r="C51" s="3">
        <v>0.85</v>
      </c>
      <c r="D51" s="30">
        <v>25</v>
      </c>
      <c r="E51" s="5">
        <f t="shared" si="0"/>
        <v>1</v>
      </c>
      <c r="F51" s="6">
        <v>60</v>
      </c>
      <c r="G51" s="7">
        <f t="shared" si="1"/>
        <v>10</v>
      </c>
      <c r="H51" s="23"/>
      <c r="I51" s="11">
        <v>22</v>
      </c>
      <c r="J51" s="6"/>
      <c r="K51" s="10">
        <f t="shared" si="2"/>
        <v>0</v>
      </c>
      <c r="L51" s="11"/>
      <c r="M51" s="9"/>
      <c r="N51" s="12"/>
      <c r="O51" s="12">
        <f t="shared" si="3"/>
        <v>0</v>
      </c>
      <c r="P51" s="9"/>
      <c r="Q51" s="13"/>
      <c r="R51" s="14"/>
      <c r="S51" s="12">
        <f t="shared" si="4"/>
        <v>0</v>
      </c>
      <c r="T51" s="15"/>
      <c r="U51" s="15"/>
      <c r="V51" s="15"/>
      <c r="W51" s="16">
        <f t="shared" si="5"/>
        <v>0</v>
      </c>
      <c r="X51" s="17"/>
      <c r="Y51" s="18"/>
      <c r="Z51" s="19">
        <f t="shared" si="6"/>
        <v>70</v>
      </c>
    </row>
    <row r="52" spans="1:26" x14ac:dyDescent="0.25">
      <c r="A52" s="20">
        <v>45</v>
      </c>
      <c r="B52" s="21" t="s">
        <v>69</v>
      </c>
      <c r="C52" s="3">
        <f>VLOOKUP(D52,'[1]Tabelen Masters'!C$4:D222,2,FALSE)</f>
        <v>0.85</v>
      </c>
      <c r="D52" s="30">
        <v>25</v>
      </c>
      <c r="E52" s="5">
        <f t="shared" si="0"/>
        <v>1</v>
      </c>
      <c r="F52" s="6">
        <v>56</v>
      </c>
      <c r="G52" s="7">
        <f t="shared" si="1"/>
        <v>10</v>
      </c>
      <c r="H52" s="18"/>
      <c r="I52" s="11">
        <v>22</v>
      </c>
      <c r="J52" s="6"/>
      <c r="K52" s="10">
        <f t="shared" si="2"/>
        <v>0</v>
      </c>
      <c r="L52" s="13"/>
      <c r="M52" s="9"/>
      <c r="N52" s="12"/>
      <c r="O52" s="12">
        <f t="shared" si="3"/>
        <v>0</v>
      </c>
      <c r="P52" s="9"/>
      <c r="Q52" s="13"/>
      <c r="R52" s="14"/>
      <c r="S52" s="12">
        <f t="shared" si="4"/>
        <v>0</v>
      </c>
      <c r="T52" s="15"/>
      <c r="U52" s="15"/>
      <c r="V52" s="15"/>
      <c r="W52" s="16">
        <f t="shared" si="5"/>
        <v>0</v>
      </c>
      <c r="X52" s="17"/>
      <c r="Y52" s="18"/>
      <c r="Z52" s="19">
        <f t="shared" si="6"/>
        <v>66</v>
      </c>
    </row>
  </sheetData>
  <mergeCells count="31">
    <mergeCell ref="A1:Y1"/>
    <mergeCell ref="A2:B2"/>
    <mergeCell ref="C2:C7"/>
    <mergeCell ref="D2:D7"/>
    <mergeCell ref="E2:E7"/>
    <mergeCell ref="F2:F7"/>
    <mergeCell ref="G2:G7"/>
    <mergeCell ref="H2:H7"/>
    <mergeCell ref="I2:I7"/>
    <mergeCell ref="J2:J7"/>
    <mergeCell ref="L2:L7"/>
    <mergeCell ref="M2:M7"/>
    <mergeCell ref="N2:N7"/>
    <mergeCell ref="O2:O7"/>
    <mergeCell ref="P2:P7"/>
    <mergeCell ref="W2:W7"/>
    <mergeCell ref="X2:X7"/>
    <mergeCell ref="Y2:Y7"/>
    <mergeCell ref="Z2:Z7"/>
    <mergeCell ref="A3:B3"/>
    <mergeCell ref="A4:B4"/>
    <mergeCell ref="A5:B5"/>
    <mergeCell ref="A6:B6"/>
    <mergeCell ref="A7:B7"/>
    <mergeCell ref="Q2:Q7"/>
    <mergeCell ref="R2:R7"/>
    <mergeCell ref="S2:S7"/>
    <mergeCell ref="T2:T7"/>
    <mergeCell ref="U2:U7"/>
    <mergeCell ref="V2:V7"/>
    <mergeCell ref="K2:K7"/>
  </mergeCells>
  <conditionalFormatting sqref="B2:B50">
    <cfRule type="duplicateValues" dxfId="13" priority="17"/>
  </conditionalFormatting>
  <conditionalFormatting sqref="B8:B50">
    <cfRule type="duplicateValues" dxfId="12" priority="18"/>
  </conditionalFormatting>
  <conditionalFormatting sqref="F2:F52">
    <cfRule type="cellIs" dxfId="11" priority="14" stopIfTrue="1" operator="between">
      <formula>1</formula>
      <formula>79</formula>
    </cfRule>
  </conditionalFormatting>
  <conditionalFormatting sqref="F7:F52">
    <cfRule type="cellIs" dxfId="10" priority="15" operator="equal">
      <formula>0</formula>
    </cfRule>
  </conditionalFormatting>
  <conditionalFormatting sqref="F8:F52">
    <cfRule type="cellIs" dxfId="9" priority="1" operator="greaterThan">
      <formula>119</formula>
    </cfRule>
    <cfRule type="cellIs" dxfId="8" priority="2" operator="lessThan">
      <formula>0</formula>
    </cfRule>
    <cfRule type="cellIs" priority="16" stopIfTrue="1" operator="equal">
      <formula>0</formula>
    </cfRule>
  </conditionalFormatting>
  <conditionalFormatting sqref="J8:J52">
    <cfRule type="cellIs" dxfId="7" priority="9" operator="between">
      <formula>1</formula>
      <formula>79</formula>
    </cfRule>
    <cfRule type="cellIs" dxfId="6" priority="10" operator="equal">
      <formula>0</formula>
    </cfRule>
    <cfRule type="cellIs" dxfId="5" priority="11" operator="greaterThan">
      <formula>119</formula>
    </cfRule>
    <cfRule type="cellIs" dxfId="4" priority="12" operator="lessThan">
      <formula>80</formula>
    </cfRule>
    <cfRule type="cellIs" priority="13" operator="equal">
      <formula>0</formula>
    </cfRule>
  </conditionalFormatting>
  <conditionalFormatting sqref="N8:N52">
    <cfRule type="cellIs" priority="6" operator="equal">
      <formula>0</formula>
    </cfRule>
    <cfRule type="cellIs" dxfId="3" priority="7" operator="greaterThan">
      <formula>120</formula>
    </cfRule>
    <cfRule type="cellIs" dxfId="2" priority="8" operator="between">
      <formula>1</formula>
      <formula>79</formula>
    </cfRule>
  </conditionalFormatting>
  <conditionalFormatting sqref="R8:R52">
    <cfRule type="cellIs" priority="3" operator="lessThan">
      <formula>1</formula>
    </cfRule>
    <cfRule type="cellIs" dxfId="1" priority="4" operator="greaterThan">
      <formula>120</formula>
    </cfRule>
    <cfRule type="cellIs" dxfId="0" priority="5" stopIfTrue="1" operator="between">
      <formula>1</formula>
      <formula>79</formula>
    </cfRule>
  </conditionalFormatting>
  <pageMargins left="0.7" right="0.7" top="0.75" bottom="0.75" header="0.3" footer="0.3"/>
  <pageSetup paperSize="9"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2025-02-14T12:10:03Z</dcterms:created>
  <dcterms:modified xsi:type="dcterms:W3CDTF">2025-02-14T12:13:35Z</dcterms:modified>
</cp:coreProperties>
</file>