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15" documentId="8_{4F67927C-92F3-4EF8-9A9D-B151A030663D}" xr6:coauthVersionLast="45" xr6:coauthVersionMax="45" xr10:uidLastSave="{01474866-F2BD-4FFA-B30A-2F33FF7288F7}"/>
  <bookViews>
    <workbookView xWindow="-120" yWindow="-120" windowWidth="25440" windowHeight="15390" xr2:uid="{54874C01-CBA0-4C1F-A4C6-8AAD3B4084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1" i="1" l="1"/>
  <c r="O41" i="1" s="1"/>
  <c r="M41" i="1"/>
  <c r="J41" i="1"/>
  <c r="G41" i="1"/>
  <c r="E41" i="1"/>
  <c r="N42" i="1"/>
  <c r="O42" i="1" s="1"/>
  <c r="M42" i="1"/>
  <c r="J42" i="1"/>
  <c r="G42" i="1"/>
  <c r="E42" i="1"/>
  <c r="N40" i="1"/>
  <c r="O40" i="1" s="1"/>
  <c r="M40" i="1"/>
  <c r="J40" i="1"/>
  <c r="G40" i="1"/>
  <c r="E40" i="1"/>
  <c r="N39" i="1"/>
  <c r="O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M37" i="1"/>
  <c r="J37" i="1"/>
  <c r="G37" i="1"/>
  <c r="E37" i="1"/>
  <c r="N36" i="1"/>
  <c r="O36" i="1" s="1"/>
  <c r="M36" i="1"/>
  <c r="J36" i="1"/>
  <c r="G36" i="1"/>
  <c r="E36" i="1"/>
  <c r="N35" i="1"/>
  <c r="O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2" i="1"/>
  <c r="O32" i="1" s="1"/>
  <c r="M32" i="1"/>
  <c r="J32" i="1"/>
  <c r="G32" i="1"/>
  <c r="E32" i="1"/>
  <c r="N33" i="1"/>
  <c r="O33" i="1" s="1"/>
  <c r="M33" i="1"/>
  <c r="J33" i="1"/>
  <c r="G33" i="1"/>
  <c r="E33" i="1"/>
  <c r="N31" i="1"/>
  <c r="O31" i="1" s="1"/>
  <c r="M31" i="1"/>
  <c r="J31" i="1"/>
  <c r="G31" i="1"/>
  <c r="E31" i="1"/>
  <c r="N28" i="1"/>
  <c r="O28" i="1" s="1"/>
  <c r="P28" i="1" s="1"/>
  <c r="Q28" i="1" s="1"/>
  <c r="M28" i="1"/>
  <c r="J28" i="1"/>
  <c r="G28" i="1"/>
  <c r="E28" i="1"/>
  <c r="N30" i="1"/>
  <c r="O30" i="1" s="1"/>
  <c r="M30" i="1"/>
  <c r="J30" i="1"/>
  <c r="G30" i="1"/>
  <c r="E30" i="1"/>
  <c r="N29" i="1"/>
  <c r="O29" i="1" s="1"/>
  <c r="M29" i="1"/>
  <c r="J29" i="1"/>
  <c r="G29" i="1"/>
  <c r="E29" i="1"/>
  <c r="N27" i="1"/>
  <c r="O27" i="1" s="1"/>
  <c r="M27" i="1"/>
  <c r="J27" i="1"/>
  <c r="G27" i="1"/>
  <c r="E27" i="1"/>
  <c r="N25" i="1"/>
  <c r="O25" i="1" s="1"/>
  <c r="P25" i="1" s="1"/>
  <c r="Q25" i="1" s="1"/>
  <c r="M25" i="1"/>
  <c r="J25" i="1"/>
  <c r="G25" i="1"/>
  <c r="E25" i="1"/>
  <c r="N26" i="1"/>
  <c r="O26" i="1" s="1"/>
  <c r="M26" i="1"/>
  <c r="J26" i="1"/>
  <c r="G26" i="1"/>
  <c r="E26" i="1"/>
  <c r="N24" i="1"/>
  <c r="O24" i="1" s="1"/>
  <c r="M24" i="1"/>
  <c r="J24" i="1"/>
  <c r="G24" i="1"/>
  <c r="E24" i="1"/>
  <c r="N23" i="1"/>
  <c r="O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6" i="1"/>
  <c r="O16" i="1" s="1"/>
  <c r="M16" i="1"/>
  <c r="J16" i="1"/>
  <c r="G16" i="1"/>
  <c r="E16" i="1"/>
  <c r="N17" i="1"/>
  <c r="O17" i="1" s="1"/>
  <c r="M17" i="1"/>
  <c r="J17" i="1"/>
  <c r="G17" i="1"/>
  <c r="E17" i="1"/>
  <c r="N15" i="1"/>
  <c r="O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M9" i="1"/>
  <c r="J9" i="1"/>
  <c r="G9" i="1"/>
  <c r="E9" i="1"/>
  <c r="N8" i="1"/>
  <c r="O8" i="1" s="1"/>
  <c r="M8" i="1"/>
  <c r="J8" i="1"/>
  <c r="G8" i="1"/>
  <c r="E8" i="1"/>
  <c r="N7" i="1"/>
  <c r="O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M5" i="1"/>
  <c r="J5" i="1"/>
  <c r="G5" i="1"/>
  <c r="E5" i="1"/>
  <c r="N4" i="1"/>
  <c r="O4" i="1" s="1"/>
  <c r="M4" i="1"/>
  <c r="J4" i="1"/>
  <c r="G4" i="1"/>
  <c r="E4" i="1"/>
  <c r="N3" i="1"/>
  <c r="O3" i="1" s="1"/>
  <c r="M3" i="1"/>
  <c r="J3" i="1"/>
  <c r="G3" i="1"/>
  <c r="E3" i="1"/>
  <c r="N2" i="1"/>
  <c r="O2" i="1" s="1"/>
  <c r="P2" i="1" s="1"/>
  <c r="Q2" i="1" s="1"/>
  <c r="M2" i="1"/>
  <c r="J2" i="1"/>
  <c r="G2" i="1"/>
  <c r="E2" i="1"/>
  <c r="P3" i="1" l="1"/>
  <c r="Q3" i="1" s="1"/>
  <c r="P7" i="1"/>
  <c r="Q7" i="1" s="1"/>
  <c r="P11" i="1"/>
  <c r="Q11" i="1" s="1"/>
  <c r="P15" i="1"/>
  <c r="Q15" i="1" s="1"/>
  <c r="P19" i="1"/>
  <c r="Q19" i="1" s="1"/>
  <c r="P23" i="1"/>
  <c r="Q23" i="1" s="1"/>
  <c r="P27" i="1"/>
  <c r="Q27" i="1" s="1"/>
  <c r="P31" i="1"/>
  <c r="Q31" i="1" s="1"/>
  <c r="P35" i="1"/>
  <c r="Q35" i="1" s="1"/>
  <c r="P39" i="1"/>
  <c r="Q39" i="1" s="1"/>
  <c r="P4" i="1"/>
  <c r="Q4" i="1" s="1"/>
  <c r="P8" i="1"/>
  <c r="Q8" i="1" s="1"/>
  <c r="P12" i="1"/>
  <c r="Q12" i="1" s="1"/>
  <c r="P17" i="1"/>
  <c r="Q17" i="1" s="1"/>
  <c r="P20" i="1"/>
  <c r="Q20" i="1" s="1"/>
  <c r="P24" i="1"/>
  <c r="Q24" i="1" s="1"/>
  <c r="P29" i="1"/>
  <c r="Q29" i="1" s="1"/>
  <c r="P33" i="1"/>
  <c r="Q33" i="1" s="1"/>
  <c r="P36" i="1"/>
  <c r="Q36" i="1" s="1"/>
  <c r="P40" i="1"/>
  <c r="Q40" i="1" s="1"/>
  <c r="P5" i="1"/>
  <c r="Q5" i="1" s="1"/>
  <c r="P9" i="1"/>
  <c r="Q9" i="1" s="1"/>
  <c r="P13" i="1"/>
  <c r="Q13" i="1" s="1"/>
  <c r="P16" i="1"/>
  <c r="Q16" i="1" s="1"/>
  <c r="P21" i="1"/>
  <c r="Q21" i="1" s="1"/>
  <c r="P26" i="1"/>
  <c r="Q26" i="1" s="1"/>
  <c r="P30" i="1"/>
  <c r="Q30" i="1" s="1"/>
  <c r="P32" i="1"/>
  <c r="Q32" i="1" s="1"/>
  <c r="P37" i="1"/>
  <c r="Q37" i="1" s="1"/>
  <c r="P42" i="1"/>
  <c r="Q42" i="1" s="1"/>
  <c r="P41" i="1"/>
  <c r="Q41" i="1" s="1"/>
</calcChain>
</file>

<file path=xl/sharedStrings.xml><?xml version="1.0" encoding="utf-8"?>
<sst xmlns="http://schemas.openxmlformats.org/spreadsheetml/2006/main" count="103" uniqueCount="61">
  <si>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</si>
  <si>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</si>
  <si>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</si>
  <si>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</si>
  <si>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</si>
  <si>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</si>
  <si>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</si>
  <si>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</si>
  <si>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</si>
  <si>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</si>
  <si>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</si>
  <si>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</si>
  <si>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</si>
  <si>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</si>
  <si>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</si>
  <si>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</si>
  <si>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Eppo Loer</t>
  </si>
  <si>
    <t>A</t>
  </si>
  <si>
    <t>F</t>
  </si>
  <si>
    <t>Reinier v. d. Kooi</t>
  </si>
  <si>
    <t>Roelof Eefting</t>
  </si>
  <si>
    <t>Henk Bos</t>
  </si>
  <si>
    <t>N</t>
  </si>
  <si>
    <t>Willem Reilink</t>
  </si>
  <si>
    <t>Derk Jan v. d. Laan</t>
  </si>
  <si>
    <t>Alex Watermulder</t>
  </si>
  <si>
    <t>Henk Matthijssen</t>
  </si>
  <si>
    <t>Piet van Oosten</t>
  </si>
  <si>
    <t>Geiko Reder</t>
  </si>
  <si>
    <t>Harrie Lulofs</t>
  </si>
  <si>
    <t>Ron Eissen</t>
  </si>
  <si>
    <t>Tonnis Woldhuis</t>
  </si>
  <si>
    <t>Ronnie Berg</t>
  </si>
  <si>
    <t>Stinus Sluiter</t>
  </si>
  <si>
    <t>Andries van der Veen</t>
  </si>
  <si>
    <t>Tjerk hofman</t>
  </si>
  <si>
    <t>Jan  Hadderingh</t>
  </si>
  <si>
    <t>Roelie Dorenbos</t>
  </si>
  <si>
    <t>Wim Geradts</t>
  </si>
  <si>
    <t>Koos Blaauw</t>
  </si>
  <si>
    <t>Jan Olsder</t>
  </si>
  <si>
    <t>Menno Edens</t>
  </si>
  <si>
    <t>Klaas Boven</t>
  </si>
  <si>
    <t>Hilko  Blaauw</t>
  </si>
  <si>
    <t>Marinus Tapilatu</t>
  </si>
  <si>
    <t>Cees Doornbos</t>
  </si>
  <si>
    <t>Hendrik Sloot</t>
  </si>
  <si>
    <t>Bernard Bos</t>
  </si>
  <si>
    <t>Ronald Bakker</t>
  </si>
  <si>
    <t>Tom Been</t>
  </si>
  <si>
    <t>Richard Kant</t>
  </si>
  <si>
    <t>Hans  Mulder</t>
  </si>
  <si>
    <t>Jan Sietsma</t>
  </si>
  <si>
    <t>Derk Brakenhoff</t>
  </si>
  <si>
    <t>Siep Ziesling</t>
  </si>
  <si>
    <t>Jan Poot</t>
  </si>
  <si>
    <t>Geert Grevink</t>
  </si>
  <si>
    <t>Wolter Eling</t>
  </si>
  <si>
    <t>Willie Siemens</t>
  </si>
  <si>
    <t>Kasper Sturre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</si>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</sst>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8" fillId="0" borderId="0" applyBorder="0" applyProtection="0"/>
    <xf numFmtId="0" fontId="9" fillId="0" borderId="0" applyNumberFormat="0" applyBorder="0" applyProtection="0"/>
  </cellStyleXfs>
  <cellXfs count="36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166" fontId="0" fillId="0" borderId="1" xfId="1" applyFont="1" applyBorder="1" applyAlignment="1" applyProtection="1">
      <alignment horizontal="center"/>
    </xf>
    <xf numFmtId="2" fontId="7" fillId="0" borderId="3" xfId="2" applyNumberFormat="1" applyFont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  <protection locked="0"/>
    </xf>
    <xf numFmtId="2" fontId="6" fillId="0" borderId="1" xfId="2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164" fontId="6" fillId="0" borderId="1" xfId="0" applyNumberFormat="1" applyFont="1" applyBorder="1"/>
    <xf numFmtId="0" fontId="7" fillId="4" borderId="3" xfId="0" applyFont="1" applyFill="1" applyBorder="1" applyProtection="1">
      <protection locked="0"/>
    </xf>
    <xf numFmtId="166" fontId="0" fillId="5" borderId="3" xfId="1" applyFont="1" applyFill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7" fillId="6" borderId="3" xfId="2" applyFont="1" applyFill="1" applyBorder="1" applyProtection="1">
      <protection locked="0"/>
    </xf>
    <xf numFmtId="0" fontId="7" fillId="0" borderId="3" xfId="2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3" xfId="0" applyBorder="1"/>
    <xf numFmtId="0" fontId="0" fillId="0" borderId="6" xfId="0" applyBorder="1"/>
    <xf numFmtId="0" fontId="0" fillId="0" borderId="7" xfId="0" applyBorder="1"/>
  </cellXfs>
  <cellStyles count="3">
    <cellStyle name="Excel Built-in Normal" xfId="1" xr:uid="{5DC33C7A-3542-4266-A112-8358B48C9F95}"/>
    <cellStyle name="Standaard" xfId="0" builtinId="0"/>
    <cellStyle name="Standaard 2" xfId="2" xr:uid="{899381F6-37B4-4E2A-944B-D47780934C59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76A-DFE1-4044-911E-C05BAE463BF7}">
  <sheetPr>
    <pageSetUpPr fitToPage="1"/>
  </sheetPr>
  <dimension ref="A1:S43"/>
  <sheetViews>
    <sheetView tabSelected="1" topLeftCell="A11" workbookViewId="0">
      <selection activeCell="U28" sqref="U28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4257812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1" width="4.42578125" bestFit="1" customWidth="1"/>
    <col min="12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11" t="s">
        <v>60</v>
      </c>
    </row>
    <row r="2" spans="1:19" x14ac:dyDescent="0.25">
      <c r="A2" s="12">
        <v>1</v>
      </c>
      <c r="B2" s="13">
        <v>44065</v>
      </c>
      <c r="C2" s="14" t="s">
        <v>16</v>
      </c>
      <c r="D2" s="15" t="s">
        <v>17</v>
      </c>
      <c r="E2" s="16" t="e">
        <f>VLOOKUP(F2,X$2:Y29,2)</f>
        <v>#N/A</v>
      </c>
      <c r="F2" s="17">
        <v>52</v>
      </c>
      <c r="G2" s="18">
        <f t="shared" ref="G2:G42" si="0">F2/25</f>
        <v>2.08</v>
      </c>
      <c r="H2" s="12">
        <v>101</v>
      </c>
      <c r="I2" s="12">
        <v>7</v>
      </c>
      <c r="J2" s="19">
        <f t="shared" ref="J2:J42" si="1">H2/F2*100</f>
        <v>194.23076923076923</v>
      </c>
      <c r="K2" s="12">
        <v>72</v>
      </c>
      <c r="L2" s="12">
        <v>8</v>
      </c>
      <c r="M2" s="19">
        <f t="shared" ref="M2:M42" si="2">K2/F2*100</f>
        <v>138.46153846153845</v>
      </c>
      <c r="N2" s="20">
        <f t="shared" ref="N2:N42" si="3">H2+K2</f>
        <v>173</v>
      </c>
      <c r="O2" s="21">
        <f t="shared" ref="O2:O42" si="4">N2/50</f>
        <v>3.46</v>
      </c>
      <c r="P2" s="22">
        <f t="shared" ref="P2:P42" si="5">O2/G2*100</f>
        <v>166.34615384615384</v>
      </c>
      <c r="Q2" s="23">
        <f t="shared" ref="Q2:Q42" si="6">ROUNDDOWN(P2,0)</f>
        <v>166</v>
      </c>
      <c r="R2" s="30" t="s">
        <v>18</v>
      </c>
      <c r="S2" s="33">
        <v>64</v>
      </c>
    </row>
    <row r="3" spans="1:19" x14ac:dyDescent="0.25">
      <c r="A3" s="12">
        <v>2</v>
      </c>
      <c r="B3" s="13">
        <v>44071</v>
      </c>
      <c r="C3" s="14" t="s">
        <v>19</v>
      </c>
      <c r="D3" s="15" t="s">
        <v>17</v>
      </c>
      <c r="E3" s="16" t="e">
        <f>VLOOKUP(F3,X$2:Y30,2)</f>
        <v>#N/A</v>
      </c>
      <c r="F3" s="17">
        <v>64</v>
      </c>
      <c r="G3" s="18">
        <f t="shared" si="0"/>
        <v>2.56</v>
      </c>
      <c r="H3" s="12">
        <v>94</v>
      </c>
      <c r="I3" s="12">
        <v>19</v>
      </c>
      <c r="J3" s="19">
        <f t="shared" si="1"/>
        <v>146.875</v>
      </c>
      <c r="K3" s="12">
        <v>116</v>
      </c>
      <c r="L3" s="12">
        <v>17</v>
      </c>
      <c r="M3" s="19">
        <f t="shared" si="2"/>
        <v>181.25</v>
      </c>
      <c r="N3" s="20">
        <f t="shared" si="3"/>
        <v>210</v>
      </c>
      <c r="O3" s="21">
        <f t="shared" si="4"/>
        <v>4.2</v>
      </c>
      <c r="P3" s="24">
        <f t="shared" si="5"/>
        <v>164.0625</v>
      </c>
      <c r="Q3" s="23">
        <f t="shared" si="6"/>
        <v>164</v>
      </c>
      <c r="R3" s="30" t="s">
        <v>18</v>
      </c>
      <c r="S3" s="33">
        <v>80</v>
      </c>
    </row>
    <row r="4" spans="1:19" x14ac:dyDescent="0.25">
      <c r="A4" s="12">
        <v>3</v>
      </c>
      <c r="B4" s="13">
        <v>44068</v>
      </c>
      <c r="C4" s="25" t="s">
        <v>20</v>
      </c>
      <c r="D4" s="15" t="s">
        <v>17</v>
      </c>
      <c r="E4" s="16" t="e">
        <f>VLOOKUP(F4,X$2:Y31,2)</f>
        <v>#N/A</v>
      </c>
      <c r="F4" s="17">
        <v>56</v>
      </c>
      <c r="G4" s="18">
        <f t="shared" si="0"/>
        <v>2.2400000000000002</v>
      </c>
      <c r="H4" s="12">
        <v>92</v>
      </c>
      <c r="I4" s="12">
        <v>11</v>
      </c>
      <c r="J4" s="19">
        <f t="shared" si="1"/>
        <v>164.28571428571428</v>
      </c>
      <c r="K4" s="12">
        <v>59</v>
      </c>
      <c r="L4" s="12">
        <v>13</v>
      </c>
      <c r="M4" s="19">
        <f t="shared" si="2"/>
        <v>105.35714285714286</v>
      </c>
      <c r="N4" s="20">
        <f t="shared" si="3"/>
        <v>151</v>
      </c>
      <c r="O4" s="21">
        <f t="shared" si="4"/>
        <v>3.02</v>
      </c>
      <c r="P4" s="24">
        <f t="shared" si="5"/>
        <v>134.82142857142856</v>
      </c>
      <c r="Q4" s="23">
        <f t="shared" si="6"/>
        <v>134</v>
      </c>
      <c r="R4" s="31" t="s">
        <v>18</v>
      </c>
      <c r="S4" s="33">
        <v>60</v>
      </c>
    </row>
    <row r="5" spans="1:19" x14ac:dyDescent="0.25">
      <c r="A5" s="12">
        <v>4</v>
      </c>
      <c r="B5" s="13">
        <v>44071</v>
      </c>
      <c r="C5" s="14" t="s">
        <v>21</v>
      </c>
      <c r="D5" s="15" t="s">
        <v>17</v>
      </c>
      <c r="E5" s="16" t="e">
        <f>VLOOKUP(F5,X$2:Y32,2)</f>
        <v>#N/A</v>
      </c>
      <c r="F5" s="17">
        <v>60</v>
      </c>
      <c r="G5" s="18">
        <f t="shared" si="0"/>
        <v>2.4</v>
      </c>
      <c r="H5" s="12">
        <v>71</v>
      </c>
      <c r="I5" s="12">
        <v>12</v>
      </c>
      <c r="J5" s="19">
        <f t="shared" si="1"/>
        <v>118.33333333333333</v>
      </c>
      <c r="K5" s="12">
        <v>88</v>
      </c>
      <c r="L5" s="12">
        <v>15</v>
      </c>
      <c r="M5" s="19">
        <f t="shared" si="2"/>
        <v>146.66666666666666</v>
      </c>
      <c r="N5" s="20">
        <f t="shared" si="3"/>
        <v>159</v>
      </c>
      <c r="O5" s="21">
        <f t="shared" si="4"/>
        <v>3.18</v>
      </c>
      <c r="P5" s="24">
        <f t="shared" si="5"/>
        <v>132.50000000000003</v>
      </c>
      <c r="Q5" s="23">
        <f t="shared" si="6"/>
        <v>132</v>
      </c>
      <c r="R5" s="30" t="s">
        <v>22</v>
      </c>
      <c r="S5" s="33">
        <v>56</v>
      </c>
    </row>
    <row r="6" spans="1:19" x14ac:dyDescent="0.25">
      <c r="A6" s="12">
        <v>5</v>
      </c>
      <c r="B6" s="13">
        <v>44068</v>
      </c>
      <c r="C6" s="14" t="s">
        <v>23</v>
      </c>
      <c r="D6" s="15" t="s">
        <v>17</v>
      </c>
      <c r="E6" s="16" t="e">
        <f>VLOOKUP(F6,X$2:Y33,2)</f>
        <v>#N/A</v>
      </c>
      <c r="F6" s="17">
        <v>60</v>
      </c>
      <c r="G6" s="18">
        <f t="shared" si="0"/>
        <v>2.4</v>
      </c>
      <c r="H6" s="12">
        <v>87</v>
      </c>
      <c r="I6" s="12">
        <v>20</v>
      </c>
      <c r="J6" s="19">
        <f t="shared" si="1"/>
        <v>145</v>
      </c>
      <c r="K6" s="12">
        <v>70</v>
      </c>
      <c r="L6" s="12">
        <v>13</v>
      </c>
      <c r="M6" s="19">
        <f t="shared" si="2"/>
        <v>116.66666666666667</v>
      </c>
      <c r="N6" s="20">
        <f t="shared" si="3"/>
        <v>157</v>
      </c>
      <c r="O6" s="21">
        <f t="shared" si="4"/>
        <v>3.14</v>
      </c>
      <c r="P6" s="24">
        <f t="shared" si="5"/>
        <v>130.83333333333334</v>
      </c>
      <c r="Q6" s="23">
        <f t="shared" si="6"/>
        <v>130</v>
      </c>
      <c r="R6" s="30"/>
      <c r="S6" s="33">
        <v>64</v>
      </c>
    </row>
    <row r="7" spans="1:19" x14ac:dyDescent="0.25">
      <c r="A7" s="12">
        <v>6</v>
      </c>
      <c r="B7" s="13">
        <v>44071</v>
      </c>
      <c r="C7" s="14" t="s">
        <v>24</v>
      </c>
      <c r="D7" s="15" t="s">
        <v>17</v>
      </c>
      <c r="E7" s="16" t="e">
        <f>VLOOKUP(F7,X$2:Y34,2)</f>
        <v>#N/A</v>
      </c>
      <c r="F7" s="26">
        <v>52</v>
      </c>
      <c r="G7" s="18">
        <f t="shared" si="0"/>
        <v>2.08</v>
      </c>
      <c r="H7" s="12">
        <v>79</v>
      </c>
      <c r="I7" s="12">
        <v>14</v>
      </c>
      <c r="J7" s="19">
        <f t="shared" si="1"/>
        <v>151.92307692307691</v>
      </c>
      <c r="K7" s="12">
        <v>53</v>
      </c>
      <c r="L7" s="12">
        <v>9</v>
      </c>
      <c r="M7" s="19">
        <f t="shared" si="2"/>
        <v>101.92307692307692</v>
      </c>
      <c r="N7" s="20">
        <f t="shared" si="3"/>
        <v>132</v>
      </c>
      <c r="O7" s="21">
        <f t="shared" si="4"/>
        <v>2.64</v>
      </c>
      <c r="P7" s="24">
        <f t="shared" si="5"/>
        <v>126.92307692307692</v>
      </c>
      <c r="Q7" s="23">
        <f t="shared" si="6"/>
        <v>126</v>
      </c>
      <c r="R7" s="32"/>
      <c r="S7" s="33">
        <v>56</v>
      </c>
    </row>
    <row r="8" spans="1:19" x14ac:dyDescent="0.25">
      <c r="A8" s="12">
        <v>7</v>
      </c>
      <c r="B8" s="13">
        <v>44068</v>
      </c>
      <c r="C8" s="14" t="s">
        <v>25</v>
      </c>
      <c r="D8" s="15" t="s">
        <v>17</v>
      </c>
      <c r="E8" s="16" t="e">
        <f>VLOOKUP(F8,X$2:Y35,2)</f>
        <v>#N/A</v>
      </c>
      <c r="F8" s="17">
        <v>52</v>
      </c>
      <c r="G8" s="18">
        <f t="shared" si="0"/>
        <v>2.08</v>
      </c>
      <c r="H8" s="12">
        <v>67</v>
      </c>
      <c r="I8" s="12">
        <v>11</v>
      </c>
      <c r="J8" s="19">
        <f t="shared" si="1"/>
        <v>128.84615384615387</v>
      </c>
      <c r="K8" s="12">
        <v>63</v>
      </c>
      <c r="L8" s="12">
        <v>8</v>
      </c>
      <c r="M8" s="19">
        <f t="shared" si="2"/>
        <v>121.15384615384615</v>
      </c>
      <c r="N8" s="20">
        <f t="shared" si="3"/>
        <v>130</v>
      </c>
      <c r="O8" s="21">
        <f t="shared" si="4"/>
        <v>2.6</v>
      </c>
      <c r="P8" s="24">
        <f t="shared" si="5"/>
        <v>125</v>
      </c>
      <c r="Q8" s="23">
        <f t="shared" si="6"/>
        <v>125</v>
      </c>
      <c r="R8" s="32"/>
      <c r="S8" s="33">
        <v>56</v>
      </c>
    </row>
    <row r="9" spans="1:19" x14ac:dyDescent="0.25">
      <c r="A9" s="12">
        <v>8</v>
      </c>
      <c r="B9" s="13">
        <v>44065</v>
      </c>
      <c r="C9" s="14" t="s">
        <v>26</v>
      </c>
      <c r="D9" s="15" t="s">
        <v>17</v>
      </c>
      <c r="E9" s="16" t="e">
        <f>VLOOKUP(F9,X$2:Y36,2)</f>
        <v>#N/A</v>
      </c>
      <c r="F9" s="17">
        <v>56</v>
      </c>
      <c r="G9" s="18">
        <f t="shared" si="0"/>
        <v>2.2400000000000002</v>
      </c>
      <c r="H9" s="12">
        <v>67</v>
      </c>
      <c r="I9" s="12">
        <v>12</v>
      </c>
      <c r="J9" s="19">
        <f t="shared" si="1"/>
        <v>119.64285714285714</v>
      </c>
      <c r="K9" s="12">
        <v>68</v>
      </c>
      <c r="L9" s="12">
        <v>13</v>
      </c>
      <c r="M9" s="19">
        <f t="shared" si="2"/>
        <v>121.42857142857142</v>
      </c>
      <c r="N9" s="20">
        <f t="shared" si="3"/>
        <v>135</v>
      </c>
      <c r="O9" s="21">
        <f t="shared" si="4"/>
        <v>2.7</v>
      </c>
      <c r="P9" s="24">
        <f t="shared" si="5"/>
        <v>120.53571428571428</v>
      </c>
      <c r="Q9" s="23">
        <f t="shared" si="6"/>
        <v>120</v>
      </c>
      <c r="R9" s="32"/>
      <c r="S9" s="33">
        <v>52</v>
      </c>
    </row>
    <row r="10" spans="1:19" x14ac:dyDescent="0.25">
      <c r="A10" s="12">
        <v>9</v>
      </c>
      <c r="B10" s="13">
        <v>44071</v>
      </c>
      <c r="C10" s="14" t="s">
        <v>27</v>
      </c>
      <c r="D10" s="15" t="s">
        <v>17</v>
      </c>
      <c r="E10" s="16" t="e">
        <f>VLOOKUP(F10,X$2:Y37,2)</f>
        <v>#N/A</v>
      </c>
      <c r="F10" s="17">
        <v>42</v>
      </c>
      <c r="G10" s="18">
        <f t="shared" si="0"/>
        <v>1.68</v>
      </c>
      <c r="H10" s="12">
        <v>32</v>
      </c>
      <c r="I10" s="12">
        <v>6</v>
      </c>
      <c r="J10" s="19">
        <f t="shared" si="1"/>
        <v>76.19047619047619</v>
      </c>
      <c r="K10" s="12">
        <v>68</v>
      </c>
      <c r="L10" s="12">
        <v>13</v>
      </c>
      <c r="M10" s="19">
        <f t="shared" si="2"/>
        <v>161.9047619047619</v>
      </c>
      <c r="N10" s="20">
        <f t="shared" si="3"/>
        <v>100</v>
      </c>
      <c r="O10" s="21">
        <f t="shared" si="4"/>
        <v>2</v>
      </c>
      <c r="P10" s="24">
        <f t="shared" si="5"/>
        <v>119.04761904761905</v>
      </c>
      <c r="Q10" s="23">
        <f t="shared" si="6"/>
        <v>119</v>
      </c>
      <c r="R10" s="32"/>
      <c r="S10" s="33"/>
    </row>
    <row r="11" spans="1:19" x14ac:dyDescent="0.25">
      <c r="A11" s="12">
        <v>10</v>
      </c>
      <c r="B11" s="13">
        <v>44068</v>
      </c>
      <c r="C11" s="25" t="s">
        <v>28</v>
      </c>
      <c r="D11" s="15" t="s">
        <v>17</v>
      </c>
      <c r="E11" s="16" t="e">
        <f>VLOOKUP(F11,X$2:Y38,2)</f>
        <v>#N/A</v>
      </c>
      <c r="F11" s="17">
        <v>47</v>
      </c>
      <c r="G11" s="18">
        <f t="shared" si="0"/>
        <v>1.88</v>
      </c>
      <c r="H11" s="12">
        <v>52</v>
      </c>
      <c r="I11" s="12">
        <v>10</v>
      </c>
      <c r="J11" s="19">
        <f t="shared" si="1"/>
        <v>110.63829787234043</v>
      </c>
      <c r="K11" s="12">
        <v>59</v>
      </c>
      <c r="L11" s="12">
        <v>8</v>
      </c>
      <c r="M11" s="19">
        <f t="shared" si="2"/>
        <v>125.53191489361701</v>
      </c>
      <c r="N11" s="20">
        <f t="shared" si="3"/>
        <v>111</v>
      </c>
      <c r="O11" s="21">
        <f t="shared" si="4"/>
        <v>2.2200000000000002</v>
      </c>
      <c r="P11" s="24">
        <f t="shared" si="5"/>
        <v>118.08510638297874</v>
      </c>
      <c r="Q11" s="23">
        <f t="shared" si="6"/>
        <v>118</v>
      </c>
      <c r="R11" s="32"/>
      <c r="S11" s="33"/>
    </row>
    <row r="12" spans="1:19" x14ac:dyDescent="0.25">
      <c r="A12" s="12">
        <v>11</v>
      </c>
      <c r="B12" s="13">
        <v>44070</v>
      </c>
      <c r="C12" s="27" t="s">
        <v>29</v>
      </c>
      <c r="D12" s="15" t="s">
        <v>17</v>
      </c>
      <c r="E12" s="16" t="e">
        <f>VLOOKUP(F12,X$2:Y39,2)</f>
        <v>#N/A</v>
      </c>
      <c r="F12" s="26">
        <v>68</v>
      </c>
      <c r="G12" s="18">
        <f t="shared" si="0"/>
        <v>2.72</v>
      </c>
      <c r="H12" s="12">
        <v>84</v>
      </c>
      <c r="I12" s="12">
        <v>11</v>
      </c>
      <c r="J12" s="19">
        <f t="shared" si="1"/>
        <v>123.52941176470588</v>
      </c>
      <c r="K12" s="12">
        <v>76</v>
      </c>
      <c r="L12" s="12">
        <v>8</v>
      </c>
      <c r="M12" s="19">
        <f t="shared" si="2"/>
        <v>111.76470588235294</v>
      </c>
      <c r="N12" s="20">
        <f t="shared" si="3"/>
        <v>160</v>
      </c>
      <c r="O12" s="21">
        <f t="shared" si="4"/>
        <v>3.2</v>
      </c>
      <c r="P12" s="24">
        <f t="shared" si="5"/>
        <v>117.64705882352942</v>
      </c>
      <c r="Q12" s="23">
        <f t="shared" si="6"/>
        <v>117</v>
      </c>
      <c r="R12" s="32"/>
      <c r="S12" s="33"/>
    </row>
    <row r="13" spans="1:19" x14ac:dyDescent="0.25">
      <c r="A13" s="12">
        <v>12</v>
      </c>
      <c r="B13" s="13">
        <v>44071</v>
      </c>
      <c r="C13" s="14" t="s">
        <v>30</v>
      </c>
      <c r="D13" s="15" t="s">
        <v>17</v>
      </c>
      <c r="E13" s="16" t="e">
        <f>VLOOKUP(F13,X$2:Y40,2)</f>
        <v>#N/A</v>
      </c>
      <c r="F13" s="17">
        <v>47</v>
      </c>
      <c r="G13" s="18">
        <f t="shared" si="0"/>
        <v>1.88</v>
      </c>
      <c r="H13" s="12">
        <v>53</v>
      </c>
      <c r="I13" s="12">
        <v>19</v>
      </c>
      <c r="J13" s="19">
        <f t="shared" si="1"/>
        <v>112.7659574468085</v>
      </c>
      <c r="K13" s="12">
        <v>52</v>
      </c>
      <c r="L13" s="12">
        <v>16</v>
      </c>
      <c r="M13" s="19">
        <f t="shared" si="2"/>
        <v>110.63829787234043</v>
      </c>
      <c r="N13" s="20">
        <f t="shared" si="3"/>
        <v>105</v>
      </c>
      <c r="O13" s="21">
        <f t="shared" si="4"/>
        <v>2.1</v>
      </c>
      <c r="P13" s="24">
        <f t="shared" si="5"/>
        <v>111.70212765957447</v>
      </c>
      <c r="Q13" s="23">
        <f t="shared" si="6"/>
        <v>111</v>
      </c>
      <c r="R13" s="32"/>
      <c r="S13" s="33"/>
    </row>
    <row r="14" spans="1:19" x14ac:dyDescent="0.25">
      <c r="A14" s="12">
        <v>13</v>
      </c>
      <c r="B14" s="13">
        <v>44068</v>
      </c>
      <c r="C14" s="28" t="s">
        <v>31</v>
      </c>
      <c r="D14" s="15" t="s">
        <v>17</v>
      </c>
      <c r="E14" s="16" t="e">
        <f>VLOOKUP(F14,X$2:Y41,2)</f>
        <v>#N/A</v>
      </c>
      <c r="F14" s="17">
        <v>45</v>
      </c>
      <c r="G14" s="18">
        <f t="shared" si="0"/>
        <v>1.8</v>
      </c>
      <c r="H14" s="12">
        <v>52</v>
      </c>
      <c r="I14" s="12">
        <v>15</v>
      </c>
      <c r="J14" s="19">
        <f t="shared" si="1"/>
        <v>115.55555555555554</v>
      </c>
      <c r="K14" s="12">
        <v>47</v>
      </c>
      <c r="L14" s="12">
        <v>6</v>
      </c>
      <c r="M14" s="19">
        <f t="shared" si="2"/>
        <v>104.44444444444446</v>
      </c>
      <c r="N14" s="20">
        <f t="shared" si="3"/>
        <v>99</v>
      </c>
      <c r="O14" s="21">
        <f t="shared" si="4"/>
        <v>1.98</v>
      </c>
      <c r="P14" s="24">
        <f t="shared" si="5"/>
        <v>109.99999999999999</v>
      </c>
      <c r="Q14" s="23">
        <f t="shared" si="6"/>
        <v>110</v>
      </c>
      <c r="R14" s="32"/>
      <c r="S14" s="33"/>
    </row>
    <row r="15" spans="1:19" x14ac:dyDescent="0.25">
      <c r="A15" s="12">
        <v>14</v>
      </c>
      <c r="B15" s="13">
        <v>44068</v>
      </c>
      <c r="C15" s="14" t="s">
        <v>32</v>
      </c>
      <c r="D15" s="15" t="s">
        <v>17</v>
      </c>
      <c r="E15" s="16" t="e">
        <f>VLOOKUP(F15,X$2:Y42,2)</f>
        <v>#N/A</v>
      </c>
      <c r="F15" s="17">
        <v>42</v>
      </c>
      <c r="G15" s="18">
        <f t="shared" si="0"/>
        <v>1.68</v>
      </c>
      <c r="H15" s="12">
        <v>51</v>
      </c>
      <c r="I15" s="12">
        <v>17</v>
      </c>
      <c r="J15" s="19">
        <f t="shared" si="1"/>
        <v>121.42857142857142</v>
      </c>
      <c r="K15" s="12">
        <v>41</v>
      </c>
      <c r="L15" s="12">
        <v>11</v>
      </c>
      <c r="M15" s="19">
        <f t="shared" si="2"/>
        <v>97.61904761904762</v>
      </c>
      <c r="N15" s="20">
        <f t="shared" si="3"/>
        <v>92</v>
      </c>
      <c r="O15" s="21">
        <f t="shared" si="4"/>
        <v>1.84</v>
      </c>
      <c r="P15" s="24">
        <f t="shared" si="5"/>
        <v>109.52380952380953</v>
      </c>
      <c r="Q15" s="23">
        <f t="shared" si="6"/>
        <v>109</v>
      </c>
      <c r="R15" s="32"/>
      <c r="S15" s="33"/>
    </row>
    <row r="16" spans="1:19" x14ac:dyDescent="0.25">
      <c r="A16" s="12">
        <v>15</v>
      </c>
      <c r="B16" s="13">
        <v>44071</v>
      </c>
      <c r="C16" s="27" t="s">
        <v>34</v>
      </c>
      <c r="D16" s="15" t="s">
        <v>17</v>
      </c>
      <c r="E16" s="16" t="e">
        <f>VLOOKUP(F16,X$2:Y43,2)</f>
        <v>#N/A</v>
      </c>
      <c r="F16" s="26">
        <v>47</v>
      </c>
      <c r="G16" s="18">
        <f t="shared" si="0"/>
        <v>1.88</v>
      </c>
      <c r="H16" s="12">
        <v>53</v>
      </c>
      <c r="I16" s="12">
        <v>6</v>
      </c>
      <c r="J16" s="19">
        <f t="shared" si="1"/>
        <v>112.7659574468085</v>
      </c>
      <c r="K16" s="12">
        <v>43</v>
      </c>
      <c r="L16" s="12">
        <v>5</v>
      </c>
      <c r="M16" s="19">
        <f t="shared" si="2"/>
        <v>91.489361702127653</v>
      </c>
      <c r="N16" s="20">
        <f t="shared" si="3"/>
        <v>96</v>
      </c>
      <c r="O16" s="21">
        <f t="shared" si="4"/>
        <v>1.92</v>
      </c>
      <c r="P16" s="24">
        <f t="shared" si="5"/>
        <v>102.12765957446808</v>
      </c>
      <c r="Q16" s="23">
        <f t="shared" si="6"/>
        <v>102</v>
      </c>
      <c r="R16" s="32"/>
      <c r="S16" s="33"/>
    </row>
    <row r="17" spans="1:19" x14ac:dyDescent="0.25">
      <c r="A17" s="12">
        <v>16</v>
      </c>
      <c r="B17" s="13">
        <v>44071</v>
      </c>
      <c r="C17" s="14" t="s">
        <v>33</v>
      </c>
      <c r="D17" s="15" t="s">
        <v>17</v>
      </c>
      <c r="E17" s="16" t="e">
        <f>VLOOKUP(F17,X$2:Y44,2)</f>
        <v>#N/A</v>
      </c>
      <c r="F17" s="17">
        <v>68</v>
      </c>
      <c r="G17" s="18">
        <f t="shared" si="0"/>
        <v>2.72</v>
      </c>
      <c r="H17" s="12">
        <v>70</v>
      </c>
      <c r="I17" s="12">
        <v>9</v>
      </c>
      <c r="J17" s="19">
        <f t="shared" si="1"/>
        <v>102.94117647058823</v>
      </c>
      <c r="K17" s="12">
        <v>70</v>
      </c>
      <c r="L17" s="12">
        <v>10</v>
      </c>
      <c r="M17" s="19">
        <f t="shared" si="2"/>
        <v>102.94117647058823</v>
      </c>
      <c r="N17" s="20">
        <f t="shared" si="3"/>
        <v>140</v>
      </c>
      <c r="O17" s="21">
        <f t="shared" si="4"/>
        <v>2.8</v>
      </c>
      <c r="P17" s="24">
        <f t="shared" si="5"/>
        <v>102.94117647058823</v>
      </c>
      <c r="Q17" s="23">
        <f t="shared" si="6"/>
        <v>102</v>
      </c>
      <c r="R17" s="32"/>
      <c r="S17" s="33"/>
    </row>
    <row r="18" spans="1:19" x14ac:dyDescent="0.25">
      <c r="A18" s="12">
        <v>17</v>
      </c>
      <c r="B18" s="13">
        <v>44068</v>
      </c>
      <c r="C18" s="27" t="s">
        <v>35</v>
      </c>
      <c r="D18" s="15" t="s">
        <v>17</v>
      </c>
      <c r="E18" s="16" t="e">
        <f>VLOOKUP(F18,X$2:Y45,2)</f>
        <v>#N/A</v>
      </c>
      <c r="F18" s="26">
        <v>50</v>
      </c>
      <c r="G18" s="18">
        <f t="shared" si="0"/>
        <v>2</v>
      </c>
      <c r="H18" s="12">
        <v>50</v>
      </c>
      <c r="I18" s="12">
        <v>14</v>
      </c>
      <c r="J18" s="19">
        <f t="shared" si="1"/>
        <v>100</v>
      </c>
      <c r="K18" s="12">
        <v>51</v>
      </c>
      <c r="L18" s="12">
        <v>10</v>
      </c>
      <c r="M18" s="19">
        <f t="shared" si="2"/>
        <v>102</v>
      </c>
      <c r="N18" s="20">
        <f t="shared" si="3"/>
        <v>101</v>
      </c>
      <c r="O18" s="21">
        <f t="shared" si="4"/>
        <v>2.02</v>
      </c>
      <c r="P18" s="24">
        <f t="shared" si="5"/>
        <v>101</v>
      </c>
      <c r="Q18" s="23">
        <f t="shared" si="6"/>
        <v>101</v>
      </c>
      <c r="R18" s="32"/>
      <c r="S18" s="33"/>
    </row>
    <row r="19" spans="1:19" x14ac:dyDescent="0.25">
      <c r="A19" s="12">
        <v>18</v>
      </c>
      <c r="B19" s="13">
        <v>44068</v>
      </c>
      <c r="C19" s="27" t="s">
        <v>36</v>
      </c>
      <c r="D19" s="15" t="s">
        <v>17</v>
      </c>
      <c r="E19" s="16" t="e">
        <f>VLOOKUP(F19,X$2:Y46,2)</f>
        <v>#N/A</v>
      </c>
      <c r="F19" s="26">
        <v>52</v>
      </c>
      <c r="G19" s="18">
        <f t="shared" si="0"/>
        <v>2.08</v>
      </c>
      <c r="H19" s="12">
        <v>54</v>
      </c>
      <c r="I19" s="12">
        <v>8</v>
      </c>
      <c r="J19" s="19">
        <f t="shared" si="1"/>
        <v>103.84615384615385</v>
      </c>
      <c r="K19" s="12">
        <v>51</v>
      </c>
      <c r="L19" s="12">
        <v>8</v>
      </c>
      <c r="M19" s="19">
        <f t="shared" si="2"/>
        <v>98.076923076923066</v>
      </c>
      <c r="N19" s="20">
        <f t="shared" si="3"/>
        <v>105</v>
      </c>
      <c r="O19" s="21">
        <f t="shared" si="4"/>
        <v>2.1</v>
      </c>
      <c r="P19" s="24">
        <f t="shared" si="5"/>
        <v>100.96153846153845</v>
      </c>
      <c r="Q19" s="23">
        <f t="shared" si="6"/>
        <v>100</v>
      </c>
      <c r="R19" s="32"/>
      <c r="S19" s="33"/>
    </row>
    <row r="20" spans="1:19" x14ac:dyDescent="0.25">
      <c r="A20" s="12">
        <v>19</v>
      </c>
      <c r="B20" s="13">
        <v>44073</v>
      </c>
      <c r="C20" s="27" t="s">
        <v>37</v>
      </c>
      <c r="D20" s="15" t="s">
        <v>17</v>
      </c>
      <c r="E20" s="16" t="e">
        <f>VLOOKUP(F20,X$2:Y47,2)</f>
        <v>#N/A</v>
      </c>
      <c r="F20" s="26">
        <v>45</v>
      </c>
      <c r="G20" s="18">
        <f t="shared" si="0"/>
        <v>1.8</v>
      </c>
      <c r="H20" s="12">
        <v>36</v>
      </c>
      <c r="I20" s="12">
        <v>7</v>
      </c>
      <c r="J20" s="20">
        <f t="shared" si="1"/>
        <v>80</v>
      </c>
      <c r="K20" s="12">
        <v>53</v>
      </c>
      <c r="L20" s="12">
        <v>14</v>
      </c>
      <c r="M20" s="19">
        <f t="shared" si="2"/>
        <v>117.77777777777779</v>
      </c>
      <c r="N20" s="20">
        <f t="shared" si="3"/>
        <v>89</v>
      </c>
      <c r="O20" s="21">
        <f t="shared" si="4"/>
        <v>1.78</v>
      </c>
      <c r="P20" s="24">
        <f t="shared" si="5"/>
        <v>98.888888888888886</v>
      </c>
      <c r="Q20" s="23">
        <f t="shared" si="6"/>
        <v>98</v>
      </c>
      <c r="R20" s="32"/>
      <c r="S20" s="33"/>
    </row>
    <row r="21" spans="1:19" x14ac:dyDescent="0.25">
      <c r="A21" s="12">
        <v>20</v>
      </c>
      <c r="B21" s="13">
        <v>44073</v>
      </c>
      <c r="C21" s="14" t="s">
        <v>38</v>
      </c>
      <c r="D21" s="15" t="s">
        <v>17</v>
      </c>
      <c r="E21" s="16" t="e">
        <f>VLOOKUP(F21,X$2:Y48,2)</f>
        <v>#N/A</v>
      </c>
      <c r="F21" s="17">
        <v>47</v>
      </c>
      <c r="G21" s="18">
        <f t="shared" si="0"/>
        <v>1.88</v>
      </c>
      <c r="H21" s="12">
        <v>57</v>
      </c>
      <c r="I21" s="12">
        <v>6</v>
      </c>
      <c r="J21" s="19">
        <f t="shared" si="1"/>
        <v>121.27659574468086</v>
      </c>
      <c r="K21" s="12">
        <v>31</v>
      </c>
      <c r="L21" s="12">
        <v>5</v>
      </c>
      <c r="M21" s="19">
        <f t="shared" si="2"/>
        <v>65.957446808510639</v>
      </c>
      <c r="N21" s="20">
        <f t="shared" si="3"/>
        <v>88</v>
      </c>
      <c r="O21" s="21">
        <f t="shared" si="4"/>
        <v>1.76</v>
      </c>
      <c r="P21" s="24">
        <f t="shared" si="5"/>
        <v>93.61702127659575</v>
      </c>
      <c r="Q21" s="23">
        <f t="shared" si="6"/>
        <v>93</v>
      </c>
      <c r="R21" s="32"/>
      <c r="S21" s="33"/>
    </row>
    <row r="22" spans="1:19" x14ac:dyDescent="0.25">
      <c r="A22" s="12">
        <v>21</v>
      </c>
      <c r="B22" s="13">
        <v>44065</v>
      </c>
      <c r="C22" s="25" t="s">
        <v>39</v>
      </c>
      <c r="D22" s="15" t="s">
        <v>17</v>
      </c>
      <c r="E22" s="16" t="e">
        <f>VLOOKUP(F22,X$2:Y49,2)</f>
        <v>#N/A</v>
      </c>
      <c r="F22" s="17">
        <v>50</v>
      </c>
      <c r="G22" s="18">
        <f t="shared" si="0"/>
        <v>2</v>
      </c>
      <c r="H22" s="12">
        <v>52</v>
      </c>
      <c r="I22" s="12">
        <v>21</v>
      </c>
      <c r="J22" s="19">
        <f t="shared" si="1"/>
        <v>104</v>
      </c>
      <c r="K22" s="12">
        <v>40</v>
      </c>
      <c r="L22" s="12">
        <v>13</v>
      </c>
      <c r="M22" s="19">
        <f t="shared" si="2"/>
        <v>80</v>
      </c>
      <c r="N22" s="20">
        <f t="shared" si="3"/>
        <v>92</v>
      </c>
      <c r="O22" s="21">
        <f t="shared" si="4"/>
        <v>1.84</v>
      </c>
      <c r="P22" s="24">
        <f t="shared" si="5"/>
        <v>92</v>
      </c>
      <c r="Q22" s="23">
        <f t="shared" si="6"/>
        <v>92</v>
      </c>
      <c r="R22" s="32"/>
      <c r="S22" s="33"/>
    </row>
    <row r="23" spans="1:19" x14ac:dyDescent="0.25">
      <c r="A23" s="12">
        <v>22</v>
      </c>
      <c r="B23" s="13">
        <v>44071</v>
      </c>
      <c r="C23" s="14" t="s">
        <v>40</v>
      </c>
      <c r="D23" s="15" t="s">
        <v>17</v>
      </c>
      <c r="E23" s="16" t="e">
        <f>VLOOKUP(F23,X$2:Y50,2)</f>
        <v>#N/A</v>
      </c>
      <c r="F23" s="17">
        <v>52</v>
      </c>
      <c r="G23" s="18">
        <f t="shared" si="0"/>
        <v>2.08</v>
      </c>
      <c r="H23" s="12">
        <v>36</v>
      </c>
      <c r="I23" s="12">
        <v>7</v>
      </c>
      <c r="J23" s="19">
        <f t="shared" si="1"/>
        <v>69.230769230769226</v>
      </c>
      <c r="K23" s="12">
        <v>57</v>
      </c>
      <c r="L23" s="12">
        <v>9</v>
      </c>
      <c r="M23" s="19">
        <f t="shared" si="2"/>
        <v>109.61538461538463</v>
      </c>
      <c r="N23" s="20">
        <f t="shared" si="3"/>
        <v>93</v>
      </c>
      <c r="O23" s="21">
        <f t="shared" si="4"/>
        <v>1.86</v>
      </c>
      <c r="P23" s="24">
        <f t="shared" si="5"/>
        <v>89.423076923076934</v>
      </c>
      <c r="Q23" s="23">
        <f t="shared" si="6"/>
        <v>89</v>
      </c>
      <c r="R23" s="32"/>
      <c r="S23" s="33"/>
    </row>
    <row r="24" spans="1:19" x14ac:dyDescent="0.25">
      <c r="A24" s="12">
        <v>23</v>
      </c>
      <c r="B24" s="13">
        <v>44071</v>
      </c>
      <c r="C24" s="14" t="s">
        <v>41</v>
      </c>
      <c r="D24" s="15" t="s">
        <v>17</v>
      </c>
      <c r="E24" s="16" t="e">
        <f>VLOOKUP(F24,X$2:Y51,2)</f>
        <v>#N/A</v>
      </c>
      <c r="F24" s="17">
        <v>42</v>
      </c>
      <c r="G24" s="18">
        <f t="shared" si="0"/>
        <v>1.68</v>
      </c>
      <c r="H24" s="12">
        <v>43</v>
      </c>
      <c r="I24" s="12">
        <v>9</v>
      </c>
      <c r="J24" s="19">
        <f t="shared" si="1"/>
        <v>102.38095238095238</v>
      </c>
      <c r="K24" s="12">
        <v>31</v>
      </c>
      <c r="L24" s="12">
        <v>5</v>
      </c>
      <c r="M24" s="19">
        <f t="shared" si="2"/>
        <v>73.80952380952381</v>
      </c>
      <c r="N24" s="20">
        <f t="shared" si="3"/>
        <v>74</v>
      </c>
      <c r="O24" s="21">
        <f t="shared" si="4"/>
        <v>1.48</v>
      </c>
      <c r="P24" s="24">
        <f t="shared" si="5"/>
        <v>88.095238095238088</v>
      </c>
      <c r="Q24" s="23">
        <f t="shared" si="6"/>
        <v>88</v>
      </c>
      <c r="R24" s="32"/>
      <c r="S24" s="33"/>
    </row>
    <row r="25" spans="1:19" x14ac:dyDescent="0.25">
      <c r="A25" s="12">
        <v>24</v>
      </c>
      <c r="B25" s="13">
        <v>44065</v>
      </c>
      <c r="C25" s="27" t="s">
        <v>43</v>
      </c>
      <c r="D25" s="15" t="s">
        <v>17</v>
      </c>
      <c r="E25" s="16" t="e">
        <f>VLOOKUP(F25,X$2:Y52,2)</f>
        <v>#N/A</v>
      </c>
      <c r="F25" s="26">
        <v>72</v>
      </c>
      <c r="G25" s="18">
        <f t="shared" si="0"/>
        <v>2.88</v>
      </c>
      <c r="H25" s="12">
        <v>73</v>
      </c>
      <c r="I25" s="12">
        <v>10</v>
      </c>
      <c r="J25" s="19">
        <f t="shared" si="1"/>
        <v>101.38888888888889</v>
      </c>
      <c r="K25" s="12">
        <v>52</v>
      </c>
      <c r="L25" s="12">
        <v>8</v>
      </c>
      <c r="M25" s="19">
        <f t="shared" si="2"/>
        <v>72.222222222222214</v>
      </c>
      <c r="N25" s="20">
        <f t="shared" si="3"/>
        <v>125</v>
      </c>
      <c r="O25" s="21">
        <f t="shared" si="4"/>
        <v>2.5</v>
      </c>
      <c r="P25" s="24">
        <f t="shared" si="5"/>
        <v>86.805555555555557</v>
      </c>
      <c r="Q25" s="23">
        <f t="shared" si="6"/>
        <v>86</v>
      </c>
      <c r="R25" s="32"/>
      <c r="S25" s="33"/>
    </row>
    <row r="26" spans="1:19" x14ac:dyDescent="0.25">
      <c r="A26" s="12">
        <v>25</v>
      </c>
      <c r="B26" s="13">
        <v>44068</v>
      </c>
      <c r="C26" s="14" t="s">
        <v>42</v>
      </c>
      <c r="D26" s="15" t="s">
        <v>17</v>
      </c>
      <c r="E26" s="16" t="e">
        <f>VLOOKUP(F26,X$2:Y53,2)</f>
        <v>#N/A</v>
      </c>
      <c r="F26" s="17">
        <v>42</v>
      </c>
      <c r="G26" s="18">
        <f t="shared" si="0"/>
        <v>1.68</v>
      </c>
      <c r="H26" s="12">
        <v>33</v>
      </c>
      <c r="I26" s="12">
        <v>7</v>
      </c>
      <c r="J26" s="19">
        <f t="shared" si="1"/>
        <v>78.571428571428569</v>
      </c>
      <c r="K26" s="12">
        <v>40</v>
      </c>
      <c r="L26" s="12">
        <v>4</v>
      </c>
      <c r="M26" s="19">
        <f t="shared" si="2"/>
        <v>95.238095238095227</v>
      </c>
      <c r="N26" s="20">
        <f t="shared" si="3"/>
        <v>73</v>
      </c>
      <c r="O26" s="21">
        <f t="shared" si="4"/>
        <v>1.46</v>
      </c>
      <c r="P26" s="24">
        <f t="shared" si="5"/>
        <v>86.904761904761912</v>
      </c>
      <c r="Q26" s="23">
        <f t="shared" si="6"/>
        <v>86</v>
      </c>
      <c r="R26" s="32"/>
      <c r="S26" s="33"/>
    </row>
    <row r="27" spans="1:19" x14ac:dyDescent="0.25">
      <c r="A27" s="12">
        <v>26</v>
      </c>
      <c r="B27" s="13">
        <v>44068</v>
      </c>
      <c r="C27" s="14" t="s">
        <v>44</v>
      </c>
      <c r="D27" s="15" t="s">
        <v>17</v>
      </c>
      <c r="E27" s="16" t="e">
        <f>VLOOKUP(F27,X$2:Y54,2)</f>
        <v>#N/A</v>
      </c>
      <c r="F27" s="17">
        <v>50</v>
      </c>
      <c r="G27" s="18">
        <f t="shared" si="0"/>
        <v>2</v>
      </c>
      <c r="H27" s="12">
        <v>47</v>
      </c>
      <c r="I27" s="12">
        <v>14</v>
      </c>
      <c r="J27" s="19">
        <f t="shared" si="1"/>
        <v>94</v>
      </c>
      <c r="K27" s="12">
        <v>39</v>
      </c>
      <c r="L27" s="12">
        <v>6</v>
      </c>
      <c r="M27" s="19">
        <f t="shared" si="2"/>
        <v>78</v>
      </c>
      <c r="N27" s="20">
        <f t="shared" si="3"/>
        <v>86</v>
      </c>
      <c r="O27" s="21">
        <f t="shared" si="4"/>
        <v>1.72</v>
      </c>
      <c r="P27" s="24">
        <f t="shared" si="5"/>
        <v>86</v>
      </c>
      <c r="Q27" s="23">
        <f t="shared" si="6"/>
        <v>86</v>
      </c>
      <c r="R27" s="32"/>
      <c r="S27" s="33"/>
    </row>
    <row r="28" spans="1:19" x14ac:dyDescent="0.25">
      <c r="A28" s="12">
        <v>27</v>
      </c>
      <c r="B28" s="13">
        <v>44068</v>
      </c>
      <c r="C28" s="14" t="s">
        <v>47</v>
      </c>
      <c r="D28" s="15" t="s">
        <v>17</v>
      </c>
      <c r="E28" s="16" t="e">
        <f>VLOOKUP(F28,X$2:Y55,2)</f>
        <v>#N/A</v>
      </c>
      <c r="F28" s="17">
        <v>47</v>
      </c>
      <c r="G28" s="18">
        <f t="shared" si="0"/>
        <v>1.88</v>
      </c>
      <c r="H28" s="12">
        <v>54</v>
      </c>
      <c r="I28" s="12">
        <v>13</v>
      </c>
      <c r="J28" s="19">
        <f t="shared" si="1"/>
        <v>114.89361702127661</v>
      </c>
      <c r="K28" s="12">
        <v>25</v>
      </c>
      <c r="L28" s="12">
        <v>5</v>
      </c>
      <c r="M28" s="19">
        <f t="shared" si="2"/>
        <v>53.191489361702125</v>
      </c>
      <c r="N28" s="20">
        <f t="shared" si="3"/>
        <v>79</v>
      </c>
      <c r="O28" s="21">
        <f t="shared" si="4"/>
        <v>1.58</v>
      </c>
      <c r="P28" s="24">
        <f t="shared" si="5"/>
        <v>84.042553191489361</v>
      </c>
      <c r="Q28" s="23">
        <f t="shared" si="6"/>
        <v>84</v>
      </c>
      <c r="R28" s="32"/>
      <c r="S28" s="33"/>
    </row>
    <row r="29" spans="1:19" x14ac:dyDescent="0.25">
      <c r="A29" s="12">
        <v>28</v>
      </c>
      <c r="B29" s="13">
        <v>44071</v>
      </c>
      <c r="C29" s="14" t="s">
        <v>45</v>
      </c>
      <c r="D29" s="15" t="s">
        <v>17</v>
      </c>
      <c r="E29" s="16" t="e">
        <f>VLOOKUP(F29,X$2:Y56,2)</f>
        <v>#N/A</v>
      </c>
      <c r="F29" s="17">
        <v>60</v>
      </c>
      <c r="G29" s="18">
        <f t="shared" si="0"/>
        <v>2.4</v>
      </c>
      <c r="H29" s="12">
        <v>47</v>
      </c>
      <c r="I29" s="12">
        <v>15</v>
      </c>
      <c r="J29" s="19">
        <f t="shared" si="1"/>
        <v>78.333333333333329</v>
      </c>
      <c r="K29" s="12">
        <v>54</v>
      </c>
      <c r="L29" s="12">
        <v>18</v>
      </c>
      <c r="M29" s="19">
        <f t="shared" si="2"/>
        <v>90</v>
      </c>
      <c r="N29" s="20">
        <f t="shared" si="3"/>
        <v>101</v>
      </c>
      <c r="O29" s="21">
        <f t="shared" si="4"/>
        <v>2.02</v>
      </c>
      <c r="P29" s="24">
        <f t="shared" si="5"/>
        <v>84.166666666666671</v>
      </c>
      <c r="Q29" s="23">
        <f t="shared" si="6"/>
        <v>84</v>
      </c>
      <c r="R29" s="32"/>
      <c r="S29" s="33"/>
    </row>
    <row r="30" spans="1:19" x14ac:dyDescent="0.25">
      <c r="A30" s="12">
        <v>29</v>
      </c>
      <c r="B30" s="13">
        <v>44071</v>
      </c>
      <c r="C30" s="14" t="s">
        <v>46</v>
      </c>
      <c r="D30" s="15" t="s">
        <v>17</v>
      </c>
      <c r="E30" s="16" t="e">
        <f>VLOOKUP(F30,X$2:Y57,2)</f>
        <v>#N/A</v>
      </c>
      <c r="F30" s="17">
        <v>60</v>
      </c>
      <c r="G30" s="18">
        <f t="shared" si="0"/>
        <v>2.4</v>
      </c>
      <c r="H30" s="12">
        <v>47</v>
      </c>
      <c r="I30" s="12">
        <v>9</v>
      </c>
      <c r="J30" s="19">
        <f t="shared" si="1"/>
        <v>78.333333333333329</v>
      </c>
      <c r="K30" s="12">
        <v>54</v>
      </c>
      <c r="L30" s="12">
        <v>8</v>
      </c>
      <c r="M30" s="19">
        <f t="shared" si="2"/>
        <v>90</v>
      </c>
      <c r="N30" s="20">
        <f t="shared" si="3"/>
        <v>101</v>
      </c>
      <c r="O30" s="21">
        <f t="shared" si="4"/>
        <v>2.02</v>
      </c>
      <c r="P30" s="24">
        <f t="shared" si="5"/>
        <v>84.166666666666671</v>
      </c>
      <c r="Q30" s="23">
        <f t="shared" si="6"/>
        <v>84</v>
      </c>
      <c r="R30" s="32"/>
      <c r="S30" s="33"/>
    </row>
    <row r="31" spans="1:19" x14ac:dyDescent="0.25">
      <c r="A31" s="12">
        <v>30</v>
      </c>
      <c r="B31" s="13">
        <v>44073</v>
      </c>
      <c r="C31" s="27" t="s">
        <v>48</v>
      </c>
      <c r="D31" s="15" t="s">
        <v>17</v>
      </c>
      <c r="E31" s="16" t="e">
        <f>VLOOKUP(F31,X$2:Y58,2)</f>
        <v>#N/A</v>
      </c>
      <c r="F31" s="26">
        <v>68</v>
      </c>
      <c r="G31" s="18">
        <f t="shared" si="0"/>
        <v>2.72</v>
      </c>
      <c r="H31" s="12">
        <v>62</v>
      </c>
      <c r="I31" s="12">
        <v>10</v>
      </c>
      <c r="J31" s="19">
        <f t="shared" si="1"/>
        <v>91.17647058823529</v>
      </c>
      <c r="K31" s="12">
        <v>51</v>
      </c>
      <c r="L31" s="12">
        <v>10</v>
      </c>
      <c r="M31" s="19">
        <f t="shared" si="2"/>
        <v>75</v>
      </c>
      <c r="N31" s="20">
        <f t="shared" si="3"/>
        <v>113</v>
      </c>
      <c r="O31" s="21">
        <f t="shared" si="4"/>
        <v>2.2599999999999998</v>
      </c>
      <c r="P31" s="24">
        <f t="shared" si="5"/>
        <v>83.088235294117624</v>
      </c>
      <c r="Q31" s="23">
        <f t="shared" si="6"/>
        <v>83</v>
      </c>
      <c r="R31" s="32"/>
      <c r="S31" s="33"/>
    </row>
    <row r="32" spans="1:19" x14ac:dyDescent="0.25">
      <c r="A32" s="12">
        <v>31</v>
      </c>
      <c r="B32" s="13">
        <v>44065</v>
      </c>
      <c r="C32" s="14" t="s">
        <v>50</v>
      </c>
      <c r="D32" s="15" t="s">
        <v>17</v>
      </c>
      <c r="E32" s="16" t="e">
        <f>VLOOKUP(F32,X$2:Y59,2)</f>
        <v>#N/A</v>
      </c>
      <c r="F32" s="17">
        <v>60</v>
      </c>
      <c r="G32" s="18">
        <f t="shared" si="0"/>
        <v>2.4</v>
      </c>
      <c r="H32" s="12">
        <v>46</v>
      </c>
      <c r="I32" s="12">
        <v>6</v>
      </c>
      <c r="J32" s="19">
        <f t="shared" si="1"/>
        <v>76.666666666666671</v>
      </c>
      <c r="K32" s="12">
        <v>49</v>
      </c>
      <c r="L32" s="12">
        <v>11</v>
      </c>
      <c r="M32" s="19">
        <f t="shared" si="2"/>
        <v>81.666666666666671</v>
      </c>
      <c r="N32" s="20">
        <f t="shared" si="3"/>
        <v>95</v>
      </c>
      <c r="O32" s="21">
        <f t="shared" si="4"/>
        <v>1.9</v>
      </c>
      <c r="P32" s="24">
        <f t="shared" si="5"/>
        <v>79.166666666666657</v>
      </c>
      <c r="Q32" s="23">
        <f t="shared" si="6"/>
        <v>79</v>
      </c>
      <c r="R32" s="32"/>
      <c r="S32" s="33">
        <v>56</v>
      </c>
    </row>
    <row r="33" spans="1:19" x14ac:dyDescent="0.25">
      <c r="A33" s="12">
        <v>32</v>
      </c>
      <c r="B33" s="13">
        <v>44071</v>
      </c>
      <c r="C33" s="27" t="s">
        <v>49</v>
      </c>
      <c r="D33" s="15" t="s">
        <v>17</v>
      </c>
      <c r="E33" s="16" t="e">
        <f>VLOOKUP(F33,X$2:Y60,2)</f>
        <v>#N/A</v>
      </c>
      <c r="F33" s="26">
        <v>56</v>
      </c>
      <c r="G33" s="18">
        <f t="shared" si="0"/>
        <v>2.2400000000000002</v>
      </c>
      <c r="H33" s="12">
        <v>68</v>
      </c>
      <c r="I33" s="12">
        <v>8</v>
      </c>
      <c r="J33" s="19">
        <f t="shared" si="1"/>
        <v>121.42857142857142</v>
      </c>
      <c r="K33" s="12">
        <v>21</v>
      </c>
      <c r="L33" s="12">
        <v>3</v>
      </c>
      <c r="M33" s="19">
        <f t="shared" si="2"/>
        <v>37.5</v>
      </c>
      <c r="N33" s="20">
        <f t="shared" si="3"/>
        <v>89</v>
      </c>
      <c r="O33" s="21">
        <f t="shared" si="4"/>
        <v>1.78</v>
      </c>
      <c r="P33" s="24">
        <f t="shared" si="5"/>
        <v>79.464285714285708</v>
      </c>
      <c r="Q33" s="23">
        <f t="shared" si="6"/>
        <v>79</v>
      </c>
      <c r="R33" s="32"/>
      <c r="S33" s="33">
        <v>52</v>
      </c>
    </row>
    <row r="34" spans="1:19" x14ac:dyDescent="0.25">
      <c r="A34" s="12">
        <v>33</v>
      </c>
      <c r="B34" s="13">
        <v>44067</v>
      </c>
      <c r="C34" s="25" t="s">
        <v>51</v>
      </c>
      <c r="D34" s="15" t="s">
        <v>17</v>
      </c>
      <c r="E34" s="16" t="e">
        <f>VLOOKUP(F34,X$2:Y61,2)</f>
        <v>#N/A</v>
      </c>
      <c r="F34" s="26">
        <v>64</v>
      </c>
      <c r="G34" s="18">
        <f t="shared" si="0"/>
        <v>2.56</v>
      </c>
      <c r="H34" s="12">
        <v>50</v>
      </c>
      <c r="I34" s="12">
        <v>12</v>
      </c>
      <c r="J34" s="19">
        <f t="shared" si="1"/>
        <v>78.125</v>
      </c>
      <c r="K34" s="12">
        <v>48</v>
      </c>
      <c r="L34" s="12">
        <v>7</v>
      </c>
      <c r="M34" s="19">
        <f t="shared" si="2"/>
        <v>75</v>
      </c>
      <c r="N34" s="20">
        <f t="shared" si="3"/>
        <v>98</v>
      </c>
      <c r="O34" s="21">
        <f t="shared" si="4"/>
        <v>1.96</v>
      </c>
      <c r="P34" s="24">
        <f t="shared" si="5"/>
        <v>76.5625</v>
      </c>
      <c r="Q34" s="23">
        <f t="shared" si="6"/>
        <v>76</v>
      </c>
      <c r="R34" s="32"/>
      <c r="S34" s="33">
        <v>60</v>
      </c>
    </row>
    <row r="35" spans="1:19" x14ac:dyDescent="0.25">
      <c r="A35" s="12">
        <v>34</v>
      </c>
      <c r="B35" s="13">
        <v>44072</v>
      </c>
      <c r="C35" s="14" t="s">
        <v>52</v>
      </c>
      <c r="D35" s="15" t="s">
        <v>17</v>
      </c>
      <c r="E35" s="16" t="e">
        <f>VLOOKUP(F35,X$2:Y62,2)</f>
        <v>#N/A</v>
      </c>
      <c r="F35" s="17">
        <v>64</v>
      </c>
      <c r="G35" s="18">
        <f t="shared" si="0"/>
        <v>2.56</v>
      </c>
      <c r="H35" s="12">
        <v>51</v>
      </c>
      <c r="I35" s="12">
        <v>11</v>
      </c>
      <c r="J35" s="19">
        <f t="shared" si="1"/>
        <v>79.6875</v>
      </c>
      <c r="K35" s="12">
        <v>45</v>
      </c>
      <c r="L35" s="12">
        <v>6</v>
      </c>
      <c r="M35" s="19">
        <f t="shared" si="2"/>
        <v>70.3125</v>
      </c>
      <c r="N35" s="20">
        <f t="shared" si="3"/>
        <v>96</v>
      </c>
      <c r="O35" s="21">
        <f t="shared" si="4"/>
        <v>1.92</v>
      </c>
      <c r="P35" s="24">
        <f t="shared" si="5"/>
        <v>75</v>
      </c>
      <c r="Q35" s="23">
        <f t="shared" si="6"/>
        <v>75</v>
      </c>
      <c r="R35" s="32"/>
      <c r="S35" s="33">
        <v>60</v>
      </c>
    </row>
    <row r="36" spans="1:19" x14ac:dyDescent="0.25">
      <c r="A36" s="12">
        <v>35</v>
      </c>
      <c r="B36" s="13">
        <v>44067</v>
      </c>
      <c r="C36" s="27" t="s">
        <v>53</v>
      </c>
      <c r="D36" s="15" t="s">
        <v>17</v>
      </c>
      <c r="E36" s="16" t="e">
        <f>VLOOKUP(F36,X$2:Y63,2)</f>
        <v>#N/A</v>
      </c>
      <c r="F36" s="26">
        <v>52</v>
      </c>
      <c r="G36" s="18">
        <f t="shared" si="0"/>
        <v>2.08</v>
      </c>
      <c r="H36" s="12">
        <v>27</v>
      </c>
      <c r="I36" s="12">
        <v>3</v>
      </c>
      <c r="J36" s="19">
        <f t="shared" si="1"/>
        <v>51.923076923076927</v>
      </c>
      <c r="K36" s="12">
        <v>50</v>
      </c>
      <c r="L36" s="12">
        <v>1</v>
      </c>
      <c r="M36" s="19">
        <f t="shared" si="2"/>
        <v>96.15384615384616</v>
      </c>
      <c r="N36" s="20">
        <f t="shared" si="3"/>
        <v>77</v>
      </c>
      <c r="O36" s="21">
        <f t="shared" si="4"/>
        <v>1.54</v>
      </c>
      <c r="P36" s="24">
        <f t="shared" si="5"/>
        <v>74.038461538461547</v>
      </c>
      <c r="Q36" s="23">
        <f t="shared" si="6"/>
        <v>74</v>
      </c>
      <c r="R36" s="32"/>
      <c r="S36" s="33">
        <v>50</v>
      </c>
    </row>
    <row r="37" spans="1:19" x14ac:dyDescent="0.25">
      <c r="A37" s="12">
        <v>36</v>
      </c>
      <c r="B37" s="13">
        <v>44073</v>
      </c>
      <c r="C37" s="29" t="s">
        <v>54</v>
      </c>
      <c r="D37" s="15" t="s">
        <v>17</v>
      </c>
      <c r="E37" s="16" t="e">
        <f>VLOOKUP(F37,X$2:Y64,2)</f>
        <v>#N/A</v>
      </c>
      <c r="F37" s="17">
        <v>50</v>
      </c>
      <c r="G37" s="18">
        <f t="shared" si="0"/>
        <v>2</v>
      </c>
      <c r="H37" s="12">
        <v>34</v>
      </c>
      <c r="I37" s="12">
        <v>9</v>
      </c>
      <c r="J37" s="20">
        <f t="shared" si="1"/>
        <v>68</v>
      </c>
      <c r="K37" s="12">
        <v>40</v>
      </c>
      <c r="L37" s="12">
        <v>11</v>
      </c>
      <c r="M37" s="19">
        <f t="shared" si="2"/>
        <v>80</v>
      </c>
      <c r="N37" s="20">
        <f t="shared" si="3"/>
        <v>74</v>
      </c>
      <c r="O37" s="21">
        <f t="shared" si="4"/>
        <v>1.48</v>
      </c>
      <c r="P37" s="24">
        <f t="shared" si="5"/>
        <v>74</v>
      </c>
      <c r="Q37" s="23">
        <f t="shared" si="6"/>
        <v>74</v>
      </c>
      <c r="R37" s="32"/>
      <c r="S37" s="33">
        <v>47</v>
      </c>
    </row>
    <row r="38" spans="1:19" x14ac:dyDescent="0.25">
      <c r="A38" s="12">
        <v>37</v>
      </c>
      <c r="B38" s="13">
        <v>44068</v>
      </c>
      <c r="C38" s="14" t="s">
        <v>55</v>
      </c>
      <c r="D38" s="15" t="s">
        <v>17</v>
      </c>
      <c r="E38" s="16" t="e">
        <f>VLOOKUP(F38,X$2:Y65,2)</f>
        <v>#N/A</v>
      </c>
      <c r="F38" s="17">
        <v>52</v>
      </c>
      <c r="G38" s="18">
        <f t="shared" si="0"/>
        <v>2.08</v>
      </c>
      <c r="H38" s="12">
        <v>28</v>
      </c>
      <c r="I38" s="12">
        <v>5</v>
      </c>
      <c r="J38" s="19">
        <f t="shared" si="1"/>
        <v>53.846153846153847</v>
      </c>
      <c r="K38" s="12">
        <v>47</v>
      </c>
      <c r="L38" s="12">
        <v>9</v>
      </c>
      <c r="M38" s="19">
        <f t="shared" si="2"/>
        <v>90.384615384615387</v>
      </c>
      <c r="N38" s="20">
        <f t="shared" si="3"/>
        <v>75</v>
      </c>
      <c r="O38" s="21">
        <f t="shared" si="4"/>
        <v>1.5</v>
      </c>
      <c r="P38" s="24">
        <f t="shared" si="5"/>
        <v>72.115384615384613</v>
      </c>
      <c r="Q38" s="23">
        <f t="shared" si="6"/>
        <v>72</v>
      </c>
      <c r="R38" s="32"/>
      <c r="S38" s="33">
        <v>50</v>
      </c>
    </row>
    <row r="39" spans="1:19" x14ac:dyDescent="0.25">
      <c r="A39" s="12">
        <v>38</v>
      </c>
      <c r="B39" s="13">
        <v>44071</v>
      </c>
      <c r="C39" s="27" t="s">
        <v>56</v>
      </c>
      <c r="D39" s="15" t="s">
        <v>17</v>
      </c>
      <c r="E39" s="16" t="e">
        <f>VLOOKUP(F39,X$2:Y66,2)</f>
        <v>#N/A</v>
      </c>
      <c r="F39" s="26">
        <v>96</v>
      </c>
      <c r="G39" s="18">
        <f t="shared" si="0"/>
        <v>3.84</v>
      </c>
      <c r="H39" s="12">
        <v>88</v>
      </c>
      <c r="I39" s="12">
        <v>17</v>
      </c>
      <c r="J39" s="19">
        <f t="shared" si="1"/>
        <v>91.666666666666657</v>
      </c>
      <c r="K39" s="12">
        <v>48</v>
      </c>
      <c r="L39" s="12">
        <v>8</v>
      </c>
      <c r="M39" s="19">
        <f t="shared" si="2"/>
        <v>50</v>
      </c>
      <c r="N39" s="20">
        <f t="shared" si="3"/>
        <v>136</v>
      </c>
      <c r="O39" s="21">
        <f t="shared" si="4"/>
        <v>2.72</v>
      </c>
      <c r="P39" s="24">
        <f t="shared" si="5"/>
        <v>70.833333333333343</v>
      </c>
      <c r="Q39" s="23">
        <f t="shared" si="6"/>
        <v>70</v>
      </c>
      <c r="R39" s="32"/>
      <c r="S39" s="33">
        <v>88</v>
      </c>
    </row>
    <row r="40" spans="1:19" x14ac:dyDescent="0.25">
      <c r="A40" s="12">
        <v>39</v>
      </c>
      <c r="B40" s="13">
        <v>44068</v>
      </c>
      <c r="C40" s="14" t="s">
        <v>57</v>
      </c>
      <c r="D40" s="15" t="s">
        <v>17</v>
      </c>
      <c r="E40" s="16" t="e">
        <f>VLOOKUP(F40,X$2:Y67,2)</f>
        <v>#N/A</v>
      </c>
      <c r="F40" s="17">
        <v>88</v>
      </c>
      <c r="G40" s="18">
        <f t="shared" si="0"/>
        <v>3.52</v>
      </c>
      <c r="H40" s="12">
        <v>70</v>
      </c>
      <c r="I40" s="12">
        <v>14</v>
      </c>
      <c r="J40" s="19">
        <f t="shared" si="1"/>
        <v>79.545454545454547</v>
      </c>
      <c r="K40" s="12">
        <v>52</v>
      </c>
      <c r="L40" s="12">
        <v>9</v>
      </c>
      <c r="M40" s="19">
        <f t="shared" si="2"/>
        <v>59.090909090909093</v>
      </c>
      <c r="N40" s="20">
        <f t="shared" si="3"/>
        <v>122</v>
      </c>
      <c r="O40" s="21">
        <f t="shared" si="4"/>
        <v>2.44</v>
      </c>
      <c r="P40" s="24">
        <f t="shared" si="5"/>
        <v>69.318181818181813</v>
      </c>
      <c r="Q40" s="23">
        <f t="shared" si="6"/>
        <v>69</v>
      </c>
      <c r="R40" s="32"/>
      <c r="S40" s="33">
        <v>80</v>
      </c>
    </row>
    <row r="41" spans="1:19" x14ac:dyDescent="0.25">
      <c r="A41" s="12">
        <v>40</v>
      </c>
      <c r="B41" s="13">
        <v>44071</v>
      </c>
      <c r="C41" s="25" t="s">
        <v>59</v>
      </c>
      <c r="D41" s="15" t="s">
        <v>17</v>
      </c>
      <c r="E41" s="16" t="e">
        <f>VLOOKUP(F41,X$2:Y68,2)</f>
        <v>#N/A</v>
      </c>
      <c r="F41" s="26">
        <v>88</v>
      </c>
      <c r="G41" s="18">
        <f t="shared" si="0"/>
        <v>3.52</v>
      </c>
      <c r="H41" s="12">
        <v>43</v>
      </c>
      <c r="I41" s="12">
        <v>6</v>
      </c>
      <c r="J41" s="19">
        <f t="shared" si="1"/>
        <v>48.863636363636367</v>
      </c>
      <c r="K41" s="12">
        <v>61</v>
      </c>
      <c r="L41" s="12">
        <v>17</v>
      </c>
      <c r="M41" s="19">
        <f t="shared" si="2"/>
        <v>69.318181818181827</v>
      </c>
      <c r="N41" s="20">
        <f t="shared" si="3"/>
        <v>104</v>
      </c>
      <c r="O41" s="21">
        <f t="shared" si="4"/>
        <v>2.08</v>
      </c>
      <c r="P41" s="24">
        <f t="shared" si="5"/>
        <v>59.090909090909093</v>
      </c>
      <c r="Q41" s="23">
        <f t="shared" si="6"/>
        <v>59</v>
      </c>
      <c r="R41" s="32"/>
      <c r="S41" s="33">
        <v>72</v>
      </c>
    </row>
    <row r="42" spans="1:19" x14ac:dyDescent="0.25">
      <c r="A42" s="12">
        <v>41</v>
      </c>
      <c r="B42" s="13">
        <v>44070</v>
      </c>
      <c r="C42" s="25" t="s">
        <v>58</v>
      </c>
      <c r="D42" s="15" t="s">
        <v>17</v>
      </c>
      <c r="E42" s="16" t="e">
        <f>VLOOKUP(F42,X$2:Y69,2)</f>
        <v>#N/A</v>
      </c>
      <c r="F42" s="17">
        <v>64</v>
      </c>
      <c r="G42" s="18">
        <f t="shared" si="0"/>
        <v>2.56</v>
      </c>
      <c r="H42" s="12">
        <v>41</v>
      </c>
      <c r="I42" s="12">
        <v>17</v>
      </c>
      <c r="J42" s="19">
        <f t="shared" si="1"/>
        <v>64.0625</v>
      </c>
      <c r="K42" s="12">
        <v>35</v>
      </c>
      <c r="L42" s="12">
        <v>11</v>
      </c>
      <c r="M42" s="19">
        <f t="shared" si="2"/>
        <v>54.6875</v>
      </c>
      <c r="N42" s="20">
        <f t="shared" si="3"/>
        <v>76</v>
      </c>
      <c r="O42" s="21">
        <f t="shared" si="4"/>
        <v>1.52</v>
      </c>
      <c r="P42" s="24">
        <f t="shared" si="5"/>
        <v>59.375</v>
      </c>
      <c r="Q42" s="23">
        <f t="shared" si="6"/>
        <v>59</v>
      </c>
      <c r="R42" s="32"/>
      <c r="S42" s="34">
        <v>56</v>
      </c>
    </row>
    <row r="43" spans="1:19" x14ac:dyDescent="0.25">
      <c r="S43" s="35"/>
    </row>
  </sheetData>
  <protectedRanges>
    <protectedRange sqref="J2:J42 G2:G42 M2:Q42" name="Fred"/>
  </protectedRanges>
  <sortState xmlns:xlrd2="http://schemas.microsoft.com/office/spreadsheetml/2017/richdata2" ref="A1:S42">
    <sortCondition descending="1" ref="Q1:Q42"/>
  </sortState>
  <conditionalFormatting sqref="P2:Q42">
    <cfRule type="cellIs" dxfId="5" priority="5" stopIfTrue="1" operator="lessThan">
      <formula>79.5</formula>
    </cfRule>
  </conditionalFormatting>
  <conditionalFormatting sqref="P2:Q42">
    <cfRule type="cellIs" dxfId="4" priority="6" stopIfTrue="1" operator="greaterThanOrEqual">
      <formula>120</formula>
    </cfRule>
  </conditionalFormatting>
  <conditionalFormatting sqref="R2:R21">
    <cfRule type="containsBlanks" dxfId="3" priority="2">
      <formula>LEN(TRIM(R2))=0</formula>
    </cfRule>
    <cfRule type="containsBlanks" dxfId="2" priority="4">
      <formula>LEN(TRIM(R2))=0</formula>
    </cfRule>
  </conditionalFormatting>
  <conditionalFormatting sqref="R2:R42">
    <cfRule type="containsText" dxfId="1" priority="1" operator="containsText" text="N">
      <formula>NOT(ISERROR(SEARCH("N",R2)))</formula>
    </cfRule>
    <cfRule type="containsText" dxfId="0" priority="3" operator="containsText" text="F">
      <formula>NOT(ISERROR(SEARCH("F",R2)))</formula>
    </cfRule>
  </conditionalFormatting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2020-08-30T18:00:05Z</dcterms:created>
  <dcterms:modified xsi:type="dcterms:W3CDTF">2020-09-08T09:24:24Z</dcterms:modified>
</cp:coreProperties>
</file>