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2/"/>
    </mc:Choice>
  </mc:AlternateContent>
  <xr:revisionPtr revIDLastSave="0" documentId="8_{B1ECC057-B6ED-46E2-A300-B76427127989}" xr6:coauthVersionLast="47" xr6:coauthVersionMax="47" xr10:uidLastSave="{00000000-0000-0000-0000-000000000000}"/>
  <bookViews>
    <workbookView xWindow="-120" yWindow="-120" windowWidth="25440" windowHeight="15390" xr2:uid="{1E8930F8-CEF3-4305-8B7F-F2BD17A14107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9" i="1" l="1"/>
  <c r="V99" i="1"/>
  <c r="S99" i="1"/>
  <c r="P99" i="1"/>
  <c r="M99" i="1"/>
  <c r="J99" i="1"/>
  <c r="G99" i="1"/>
  <c r="X99" i="1" s="1"/>
  <c r="AB99" i="1" s="1"/>
  <c r="E99" i="1"/>
  <c r="C99" i="1"/>
  <c r="AA98" i="1"/>
  <c r="V98" i="1"/>
  <c r="S98" i="1"/>
  <c r="P98" i="1"/>
  <c r="M98" i="1"/>
  <c r="J98" i="1"/>
  <c r="G98" i="1"/>
  <c r="X98" i="1" s="1"/>
  <c r="AB98" i="1" s="1"/>
  <c r="E98" i="1"/>
  <c r="C98" i="1"/>
  <c r="AA97" i="1"/>
  <c r="V97" i="1"/>
  <c r="S97" i="1"/>
  <c r="P97" i="1"/>
  <c r="M97" i="1"/>
  <c r="X97" i="1" s="1"/>
  <c r="AB97" i="1" s="1"/>
  <c r="J97" i="1"/>
  <c r="G97" i="1"/>
  <c r="E97" i="1"/>
  <c r="C97" i="1"/>
  <c r="AA96" i="1"/>
  <c r="V96" i="1"/>
  <c r="S96" i="1"/>
  <c r="P96" i="1"/>
  <c r="M96" i="1"/>
  <c r="J96" i="1"/>
  <c r="G96" i="1"/>
  <c r="X96" i="1" s="1"/>
  <c r="AB96" i="1" s="1"/>
  <c r="E96" i="1"/>
  <c r="C96" i="1"/>
  <c r="AA95" i="1"/>
  <c r="V95" i="1"/>
  <c r="S95" i="1"/>
  <c r="P95" i="1"/>
  <c r="M95" i="1"/>
  <c r="J95" i="1"/>
  <c r="G95" i="1"/>
  <c r="E95" i="1"/>
  <c r="C95" i="1"/>
  <c r="AA94" i="1"/>
  <c r="V94" i="1"/>
  <c r="S94" i="1"/>
  <c r="P94" i="1"/>
  <c r="M94" i="1"/>
  <c r="X94" i="1" s="1"/>
  <c r="AB94" i="1" s="1"/>
  <c r="J94" i="1"/>
  <c r="G94" i="1"/>
  <c r="E94" i="1"/>
  <c r="C94" i="1"/>
  <c r="AA93" i="1"/>
  <c r="V93" i="1"/>
  <c r="S93" i="1"/>
  <c r="P93" i="1"/>
  <c r="M93" i="1"/>
  <c r="J93" i="1"/>
  <c r="X93" i="1" s="1"/>
  <c r="AB93" i="1" s="1"/>
  <c r="G93" i="1"/>
  <c r="E93" i="1"/>
  <c r="C93" i="1"/>
  <c r="AA92" i="1"/>
  <c r="V92" i="1"/>
  <c r="S92" i="1"/>
  <c r="P92" i="1"/>
  <c r="M92" i="1"/>
  <c r="J92" i="1"/>
  <c r="G92" i="1"/>
  <c r="X92" i="1" s="1"/>
  <c r="AB92" i="1" s="1"/>
  <c r="E92" i="1"/>
  <c r="C92" i="1"/>
  <c r="AA91" i="1"/>
  <c r="V91" i="1"/>
  <c r="S91" i="1"/>
  <c r="P91" i="1"/>
  <c r="M91" i="1"/>
  <c r="J91" i="1"/>
  <c r="G91" i="1"/>
  <c r="X91" i="1" s="1"/>
  <c r="E91" i="1"/>
  <c r="C91" i="1"/>
  <c r="AA90" i="1"/>
  <c r="V90" i="1"/>
  <c r="S90" i="1"/>
  <c r="P90" i="1"/>
  <c r="M90" i="1"/>
  <c r="X90" i="1" s="1"/>
  <c r="AB90" i="1" s="1"/>
  <c r="J90" i="1"/>
  <c r="G90" i="1"/>
  <c r="E90" i="1"/>
  <c r="C90" i="1"/>
  <c r="AA89" i="1"/>
  <c r="V89" i="1"/>
  <c r="S89" i="1"/>
  <c r="P89" i="1"/>
  <c r="M89" i="1"/>
  <c r="J89" i="1"/>
  <c r="X89" i="1" s="1"/>
  <c r="AB89" i="1" s="1"/>
  <c r="G89" i="1"/>
  <c r="E89" i="1"/>
  <c r="C89" i="1"/>
  <c r="AB88" i="1"/>
  <c r="AA88" i="1"/>
  <c r="V88" i="1"/>
  <c r="S88" i="1"/>
  <c r="P88" i="1"/>
  <c r="M88" i="1"/>
  <c r="J88" i="1"/>
  <c r="G88" i="1"/>
  <c r="X88" i="1" s="1"/>
  <c r="E88" i="1"/>
  <c r="C88" i="1"/>
  <c r="AA87" i="1"/>
  <c r="V87" i="1"/>
  <c r="S87" i="1"/>
  <c r="P87" i="1"/>
  <c r="M87" i="1"/>
  <c r="J87" i="1"/>
  <c r="G87" i="1"/>
  <c r="E87" i="1"/>
  <c r="C87" i="1"/>
  <c r="AA86" i="1"/>
  <c r="V86" i="1"/>
  <c r="S86" i="1"/>
  <c r="P86" i="1"/>
  <c r="M86" i="1"/>
  <c r="X86" i="1" s="1"/>
  <c r="AB86" i="1" s="1"/>
  <c r="J86" i="1"/>
  <c r="G86" i="1"/>
  <c r="E86" i="1"/>
  <c r="C86" i="1"/>
  <c r="AA85" i="1"/>
  <c r="V85" i="1"/>
  <c r="S85" i="1"/>
  <c r="P85" i="1"/>
  <c r="M85" i="1"/>
  <c r="J85" i="1"/>
  <c r="X85" i="1" s="1"/>
  <c r="AB85" i="1" s="1"/>
  <c r="G85" i="1"/>
  <c r="E85" i="1"/>
  <c r="C85" i="1"/>
  <c r="AA84" i="1"/>
  <c r="V84" i="1"/>
  <c r="S84" i="1"/>
  <c r="P84" i="1"/>
  <c r="M84" i="1"/>
  <c r="J84" i="1"/>
  <c r="G84" i="1"/>
  <c r="X84" i="1" s="1"/>
  <c r="AB84" i="1" s="1"/>
  <c r="E84" i="1"/>
  <c r="C84" i="1"/>
  <c r="AA83" i="1"/>
  <c r="V83" i="1"/>
  <c r="S83" i="1"/>
  <c r="P83" i="1"/>
  <c r="M83" i="1"/>
  <c r="J83" i="1"/>
  <c r="G83" i="1"/>
  <c r="X83" i="1" s="1"/>
  <c r="E83" i="1"/>
  <c r="C83" i="1"/>
  <c r="AA82" i="1"/>
  <c r="V82" i="1"/>
  <c r="S82" i="1"/>
  <c r="J82" i="1"/>
  <c r="G82" i="1"/>
  <c r="X82" i="1" s="1"/>
  <c r="AB82" i="1" s="1"/>
  <c r="E82" i="1"/>
  <c r="C82" i="1"/>
  <c r="AA81" i="1"/>
  <c r="V81" i="1"/>
  <c r="S81" i="1"/>
  <c r="P81" i="1"/>
  <c r="M81" i="1"/>
  <c r="J81" i="1"/>
  <c r="G81" i="1"/>
  <c r="E81" i="1"/>
  <c r="C81" i="1"/>
  <c r="AA80" i="1"/>
  <c r="V80" i="1"/>
  <c r="S80" i="1"/>
  <c r="P80" i="1"/>
  <c r="M80" i="1"/>
  <c r="X80" i="1" s="1"/>
  <c r="AB80" i="1" s="1"/>
  <c r="J80" i="1"/>
  <c r="G80" i="1"/>
  <c r="E80" i="1"/>
  <c r="C80" i="1"/>
  <c r="AA79" i="1"/>
  <c r="V79" i="1"/>
  <c r="S79" i="1"/>
  <c r="P79" i="1"/>
  <c r="M79" i="1"/>
  <c r="J79" i="1"/>
  <c r="X79" i="1" s="1"/>
  <c r="AB79" i="1" s="1"/>
  <c r="G79" i="1"/>
  <c r="E79" i="1"/>
  <c r="C79" i="1"/>
  <c r="AB78" i="1"/>
  <c r="AA78" i="1"/>
  <c r="V78" i="1"/>
  <c r="S78" i="1"/>
  <c r="P78" i="1"/>
  <c r="M78" i="1"/>
  <c r="J78" i="1"/>
  <c r="G78" i="1"/>
  <c r="X78" i="1" s="1"/>
  <c r="E78" i="1"/>
  <c r="C78" i="1"/>
  <c r="AA77" i="1"/>
  <c r="V77" i="1"/>
  <c r="S77" i="1"/>
  <c r="P77" i="1"/>
  <c r="M77" i="1"/>
  <c r="J77" i="1"/>
  <c r="G77" i="1"/>
  <c r="X77" i="1" s="1"/>
  <c r="AB77" i="1" s="1"/>
  <c r="E77" i="1"/>
  <c r="C77" i="1"/>
  <c r="AA76" i="1"/>
  <c r="V76" i="1"/>
  <c r="S76" i="1"/>
  <c r="P76" i="1"/>
  <c r="M76" i="1"/>
  <c r="X76" i="1" s="1"/>
  <c r="AB76" i="1" s="1"/>
  <c r="J76" i="1"/>
  <c r="G76" i="1"/>
  <c r="E76" i="1"/>
  <c r="C76" i="1"/>
  <c r="AA75" i="1"/>
  <c r="V75" i="1"/>
  <c r="S75" i="1"/>
  <c r="P75" i="1"/>
  <c r="M75" i="1"/>
  <c r="J75" i="1"/>
  <c r="X75" i="1" s="1"/>
  <c r="AB75" i="1" s="1"/>
  <c r="G75" i="1"/>
  <c r="E75" i="1"/>
  <c r="C75" i="1"/>
  <c r="AA74" i="1"/>
  <c r="V74" i="1"/>
  <c r="S74" i="1"/>
  <c r="P74" i="1"/>
  <c r="M74" i="1"/>
  <c r="J74" i="1"/>
  <c r="G74" i="1"/>
  <c r="X74" i="1" s="1"/>
  <c r="AB74" i="1" s="1"/>
  <c r="E74" i="1"/>
  <c r="C74" i="1"/>
  <c r="AA73" i="1"/>
  <c r="V73" i="1"/>
  <c r="S73" i="1"/>
  <c r="P73" i="1"/>
  <c r="M73" i="1"/>
  <c r="J73" i="1"/>
  <c r="G73" i="1"/>
  <c r="E73" i="1"/>
  <c r="C73" i="1"/>
  <c r="AA72" i="1"/>
  <c r="V72" i="1"/>
  <c r="S72" i="1"/>
  <c r="P72" i="1"/>
  <c r="M72" i="1"/>
  <c r="X72" i="1" s="1"/>
  <c r="AB72" i="1" s="1"/>
  <c r="J72" i="1"/>
  <c r="G72" i="1"/>
  <c r="E72" i="1"/>
  <c r="C72" i="1"/>
  <c r="AA71" i="1"/>
  <c r="V71" i="1"/>
  <c r="S71" i="1"/>
  <c r="P71" i="1"/>
  <c r="M71" i="1"/>
  <c r="J71" i="1"/>
  <c r="X71" i="1" s="1"/>
  <c r="AB71" i="1" s="1"/>
  <c r="G71" i="1"/>
  <c r="E71" i="1"/>
  <c r="C71" i="1"/>
  <c r="AB70" i="1"/>
  <c r="AA70" i="1"/>
  <c r="V70" i="1"/>
  <c r="S70" i="1"/>
  <c r="P70" i="1"/>
  <c r="M70" i="1"/>
  <c r="J70" i="1"/>
  <c r="G70" i="1"/>
  <c r="X70" i="1" s="1"/>
  <c r="E70" i="1"/>
  <c r="C70" i="1"/>
  <c r="AA69" i="1"/>
  <c r="V69" i="1"/>
  <c r="S69" i="1"/>
  <c r="P69" i="1"/>
  <c r="M69" i="1"/>
  <c r="J69" i="1"/>
  <c r="G69" i="1"/>
  <c r="X69" i="1" s="1"/>
  <c r="AB69" i="1" s="1"/>
  <c r="C69" i="1"/>
  <c r="AA68" i="1"/>
  <c r="V68" i="1"/>
  <c r="S68" i="1"/>
  <c r="P68" i="1"/>
  <c r="M68" i="1"/>
  <c r="J68" i="1"/>
  <c r="X68" i="1" s="1"/>
  <c r="AB68" i="1" s="1"/>
  <c r="G68" i="1"/>
  <c r="E68" i="1"/>
  <c r="C68" i="1"/>
  <c r="AB67" i="1"/>
  <c r="AA67" i="1"/>
  <c r="V67" i="1"/>
  <c r="S67" i="1"/>
  <c r="P67" i="1"/>
  <c r="M67" i="1"/>
  <c r="J67" i="1"/>
  <c r="G67" i="1"/>
  <c r="X67" i="1" s="1"/>
  <c r="E67" i="1"/>
  <c r="C67" i="1"/>
  <c r="AA66" i="1"/>
  <c r="V66" i="1"/>
  <c r="S66" i="1"/>
  <c r="P66" i="1"/>
  <c r="M66" i="1"/>
  <c r="J66" i="1"/>
  <c r="G66" i="1"/>
  <c r="E66" i="1"/>
  <c r="C66" i="1"/>
  <c r="AA65" i="1"/>
  <c r="V65" i="1"/>
  <c r="S65" i="1"/>
  <c r="P65" i="1"/>
  <c r="M65" i="1"/>
  <c r="X65" i="1" s="1"/>
  <c r="AB65" i="1" s="1"/>
  <c r="J65" i="1"/>
  <c r="G65" i="1"/>
  <c r="E65" i="1"/>
  <c r="C65" i="1"/>
  <c r="AA64" i="1"/>
  <c r="V64" i="1"/>
  <c r="S64" i="1"/>
  <c r="P64" i="1"/>
  <c r="M64" i="1"/>
  <c r="J64" i="1"/>
  <c r="X64" i="1" s="1"/>
  <c r="AB64" i="1" s="1"/>
  <c r="G64" i="1"/>
  <c r="E64" i="1"/>
  <c r="C64" i="1"/>
  <c r="AA63" i="1"/>
  <c r="V63" i="1"/>
  <c r="S63" i="1"/>
  <c r="P63" i="1"/>
  <c r="M63" i="1"/>
  <c r="J63" i="1"/>
  <c r="G63" i="1"/>
  <c r="X63" i="1" s="1"/>
  <c r="AB63" i="1" s="1"/>
  <c r="E63" i="1"/>
  <c r="C63" i="1"/>
  <c r="AA62" i="1"/>
  <c r="V62" i="1"/>
  <c r="S62" i="1"/>
  <c r="P62" i="1"/>
  <c r="M62" i="1"/>
  <c r="J62" i="1"/>
  <c r="G62" i="1"/>
  <c r="X62" i="1" s="1"/>
  <c r="E62" i="1"/>
  <c r="C62" i="1"/>
  <c r="AA61" i="1"/>
  <c r="V61" i="1"/>
  <c r="S61" i="1"/>
  <c r="P61" i="1"/>
  <c r="M61" i="1"/>
  <c r="X61" i="1" s="1"/>
  <c r="AB61" i="1" s="1"/>
  <c r="J61" i="1"/>
  <c r="G61" i="1"/>
  <c r="E61" i="1"/>
  <c r="C61" i="1"/>
  <c r="AA60" i="1"/>
  <c r="V60" i="1"/>
  <c r="S60" i="1"/>
  <c r="P60" i="1"/>
  <c r="M60" i="1"/>
  <c r="J60" i="1"/>
  <c r="X60" i="1" s="1"/>
  <c r="AB60" i="1" s="1"/>
  <c r="G60" i="1"/>
  <c r="E60" i="1"/>
  <c r="C60" i="1"/>
  <c r="AB59" i="1"/>
  <c r="AA59" i="1"/>
  <c r="V59" i="1"/>
  <c r="S59" i="1"/>
  <c r="P59" i="1"/>
  <c r="M59" i="1"/>
  <c r="J59" i="1"/>
  <c r="G59" i="1"/>
  <c r="X59" i="1" s="1"/>
  <c r="E59" i="1"/>
  <c r="C59" i="1"/>
  <c r="AA58" i="1"/>
  <c r="V58" i="1"/>
  <c r="S58" i="1"/>
  <c r="P58" i="1"/>
  <c r="M58" i="1"/>
  <c r="J58" i="1"/>
  <c r="G58" i="1"/>
  <c r="E58" i="1"/>
  <c r="C58" i="1"/>
  <c r="AA57" i="1"/>
  <c r="V57" i="1"/>
  <c r="S57" i="1"/>
  <c r="P57" i="1"/>
  <c r="M57" i="1"/>
  <c r="X57" i="1" s="1"/>
  <c r="AB57" i="1" s="1"/>
  <c r="J57" i="1"/>
  <c r="G57" i="1"/>
  <c r="E57" i="1"/>
  <c r="C57" i="1"/>
  <c r="AA56" i="1"/>
  <c r="V56" i="1"/>
  <c r="S56" i="1"/>
  <c r="P56" i="1"/>
  <c r="M56" i="1"/>
  <c r="J56" i="1"/>
  <c r="X56" i="1" s="1"/>
  <c r="AB56" i="1" s="1"/>
  <c r="G56" i="1"/>
  <c r="E56" i="1"/>
  <c r="C56" i="1"/>
  <c r="AA55" i="1"/>
  <c r="V55" i="1"/>
  <c r="S55" i="1"/>
  <c r="P55" i="1"/>
  <c r="M55" i="1"/>
  <c r="J55" i="1"/>
  <c r="G55" i="1"/>
  <c r="X55" i="1" s="1"/>
  <c r="AB55" i="1" s="1"/>
  <c r="E55" i="1"/>
  <c r="C55" i="1"/>
  <c r="AA54" i="1"/>
  <c r="V54" i="1"/>
  <c r="S54" i="1"/>
  <c r="P54" i="1"/>
  <c r="M54" i="1"/>
  <c r="J54" i="1"/>
  <c r="G54" i="1"/>
  <c r="X54" i="1" s="1"/>
  <c r="E54" i="1"/>
  <c r="C54" i="1"/>
  <c r="AA53" i="1"/>
  <c r="V53" i="1"/>
  <c r="S53" i="1"/>
  <c r="P53" i="1"/>
  <c r="M53" i="1"/>
  <c r="X53" i="1" s="1"/>
  <c r="AB53" i="1" s="1"/>
  <c r="J53" i="1"/>
  <c r="G53" i="1"/>
  <c r="E53" i="1"/>
  <c r="C53" i="1"/>
  <c r="AA52" i="1"/>
  <c r="V52" i="1"/>
  <c r="S52" i="1"/>
  <c r="P52" i="1"/>
  <c r="M52" i="1"/>
  <c r="J52" i="1"/>
  <c r="X52" i="1" s="1"/>
  <c r="AB52" i="1" s="1"/>
  <c r="G52" i="1"/>
  <c r="E52" i="1"/>
  <c r="C52" i="1"/>
  <c r="AB51" i="1"/>
  <c r="AA51" i="1"/>
  <c r="V51" i="1"/>
  <c r="S51" i="1"/>
  <c r="P51" i="1"/>
  <c r="M51" i="1"/>
  <c r="J51" i="1"/>
  <c r="G51" i="1"/>
  <c r="X51" i="1" s="1"/>
  <c r="E51" i="1"/>
  <c r="C51" i="1"/>
  <c r="AA50" i="1"/>
  <c r="V50" i="1"/>
  <c r="S50" i="1"/>
  <c r="P50" i="1"/>
  <c r="M50" i="1"/>
  <c r="J50" i="1"/>
  <c r="G50" i="1"/>
  <c r="E50" i="1"/>
  <c r="C50" i="1"/>
  <c r="AA49" i="1"/>
  <c r="V49" i="1"/>
  <c r="S49" i="1"/>
  <c r="P49" i="1"/>
  <c r="M49" i="1"/>
  <c r="X49" i="1" s="1"/>
  <c r="AB49" i="1" s="1"/>
  <c r="J49" i="1"/>
  <c r="G49" i="1"/>
  <c r="E49" i="1"/>
  <c r="C49" i="1"/>
  <c r="AA48" i="1"/>
  <c r="V48" i="1"/>
  <c r="S48" i="1"/>
  <c r="P48" i="1"/>
  <c r="M48" i="1"/>
  <c r="J48" i="1"/>
  <c r="X48" i="1" s="1"/>
  <c r="AB48" i="1" s="1"/>
  <c r="G48" i="1"/>
  <c r="E48" i="1"/>
  <c r="C48" i="1"/>
  <c r="AA47" i="1"/>
  <c r="V47" i="1"/>
  <c r="S47" i="1"/>
  <c r="P47" i="1"/>
  <c r="G47" i="1"/>
  <c r="E47" i="1"/>
  <c r="C47" i="1"/>
  <c r="AA46" i="1"/>
  <c r="V46" i="1"/>
  <c r="S46" i="1"/>
  <c r="P46" i="1"/>
  <c r="M46" i="1"/>
  <c r="J46" i="1"/>
  <c r="X46" i="1" s="1"/>
  <c r="AB46" i="1" s="1"/>
  <c r="G46" i="1"/>
  <c r="E46" i="1"/>
  <c r="C46" i="1"/>
  <c r="AA45" i="1"/>
  <c r="V45" i="1"/>
  <c r="S45" i="1"/>
  <c r="P45" i="1"/>
  <c r="M45" i="1"/>
  <c r="J45" i="1"/>
  <c r="G45" i="1"/>
  <c r="X45" i="1" s="1"/>
  <c r="AB45" i="1" s="1"/>
  <c r="E45" i="1"/>
  <c r="C45" i="1"/>
  <c r="AA44" i="1"/>
  <c r="V44" i="1"/>
  <c r="S44" i="1"/>
  <c r="P44" i="1"/>
  <c r="M44" i="1"/>
  <c r="J44" i="1"/>
  <c r="G44" i="1"/>
  <c r="E44" i="1"/>
  <c r="C44" i="1"/>
  <c r="AA43" i="1"/>
  <c r="V43" i="1"/>
  <c r="S43" i="1"/>
  <c r="P43" i="1"/>
  <c r="M43" i="1"/>
  <c r="X43" i="1" s="1"/>
  <c r="AB43" i="1" s="1"/>
  <c r="J43" i="1"/>
  <c r="G43" i="1"/>
  <c r="E43" i="1"/>
  <c r="C43" i="1"/>
  <c r="AA42" i="1"/>
  <c r="V42" i="1"/>
  <c r="S42" i="1"/>
  <c r="P42" i="1"/>
  <c r="M42" i="1"/>
  <c r="J42" i="1"/>
  <c r="G42" i="1"/>
  <c r="E42" i="1"/>
  <c r="C42" i="1"/>
  <c r="AB41" i="1"/>
  <c r="AA41" i="1"/>
  <c r="V41" i="1"/>
  <c r="S41" i="1"/>
  <c r="P41" i="1"/>
  <c r="M41" i="1"/>
  <c r="J41" i="1"/>
  <c r="G41" i="1"/>
  <c r="X41" i="1" s="1"/>
  <c r="E41" i="1"/>
  <c r="C41" i="1"/>
  <c r="AA40" i="1"/>
  <c r="V40" i="1"/>
  <c r="S40" i="1"/>
  <c r="P40" i="1"/>
  <c r="M40" i="1"/>
  <c r="J40" i="1"/>
  <c r="G40" i="1"/>
  <c r="X40" i="1" s="1"/>
  <c r="AB40" i="1" s="1"/>
  <c r="E40" i="1"/>
  <c r="C40" i="1"/>
  <c r="AA39" i="1"/>
  <c r="V39" i="1"/>
  <c r="S39" i="1"/>
  <c r="P39" i="1"/>
  <c r="M39" i="1"/>
  <c r="X39" i="1" s="1"/>
  <c r="AB39" i="1" s="1"/>
  <c r="J39" i="1"/>
  <c r="G39" i="1"/>
  <c r="E39" i="1"/>
  <c r="C39" i="1"/>
  <c r="AA38" i="1"/>
  <c r="V38" i="1"/>
  <c r="S38" i="1"/>
  <c r="P38" i="1"/>
  <c r="M38" i="1"/>
  <c r="J38" i="1"/>
  <c r="X38" i="1" s="1"/>
  <c r="AB38" i="1" s="1"/>
  <c r="G38" i="1"/>
  <c r="E38" i="1"/>
  <c r="C38" i="1"/>
  <c r="AA37" i="1"/>
  <c r="V37" i="1"/>
  <c r="S37" i="1"/>
  <c r="P37" i="1"/>
  <c r="M37" i="1"/>
  <c r="J37" i="1"/>
  <c r="G37" i="1"/>
  <c r="X37" i="1" s="1"/>
  <c r="AB37" i="1" s="1"/>
  <c r="E37" i="1"/>
  <c r="C37" i="1"/>
  <c r="AA36" i="1"/>
  <c r="V36" i="1"/>
  <c r="S36" i="1"/>
  <c r="P36" i="1"/>
  <c r="M36" i="1"/>
  <c r="J36" i="1"/>
  <c r="G36" i="1"/>
  <c r="E36" i="1"/>
  <c r="C36" i="1"/>
  <c r="AA35" i="1"/>
  <c r="V35" i="1"/>
  <c r="S35" i="1"/>
  <c r="P35" i="1"/>
  <c r="M35" i="1"/>
  <c r="X35" i="1" s="1"/>
  <c r="AB35" i="1" s="1"/>
  <c r="J35" i="1"/>
  <c r="G35" i="1"/>
  <c r="E35" i="1"/>
  <c r="C35" i="1"/>
  <c r="AA34" i="1"/>
  <c r="V34" i="1"/>
  <c r="S34" i="1"/>
  <c r="P34" i="1"/>
  <c r="M34" i="1"/>
  <c r="J34" i="1"/>
  <c r="X34" i="1" s="1"/>
  <c r="AB34" i="1" s="1"/>
  <c r="G34" i="1"/>
  <c r="E34" i="1"/>
  <c r="C34" i="1"/>
  <c r="AB33" i="1"/>
  <c r="AA33" i="1"/>
  <c r="V33" i="1"/>
  <c r="S33" i="1"/>
  <c r="P33" i="1"/>
  <c r="M33" i="1"/>
  <c r="J33" i="1"/>
  <c r="G33" i="1"/>
  <c r="X33" i="1" s="1"/>
  <c r="E33" i="1"/>
  <c r="C33" i="1"/>
  <c r="AA32" i="1"/>
  <c r="V32" i="1"/>
  <c r="S32" i="1"/>
  <c r="P32" i="1"/>
  <c r="M32" i="1"/>
  <c r="J32" i="1"/>
  <c r="G32" i="1"/>
  <c r="X32" i="1" s="1"/>
  <c r="AB32" i="1" s="1"/>
  <c r="E32" i="1"/>
  <c r="C32" i="1"/>
  <c r="AA31" i="1"/>
  <c r="V31" i="1"/>
  <c r="S31" i="1"/>
  <c r="P31" i="1"/>
  <c r="M31" i="1"/>
  <c r="X31" i="1" s="1"/>
  <c r="AB31" i="1" s="1"/>
  <c r="J31" i="1"/>
  <c r="G31" i="1"/>
  <c r="E31" i="1"/>
  <c r="C31" i="1"/>
  <c r="AA30" i="1"/>
  <c r="V30" i="1"/>
  <c r="S30" i="1"/>
  <c r="P30" i="1"/>
  <c r="M30" i="1"/>
  <c r="J30" i="1"/>
  <c r="X30" i="1" s="1"/>
  <c r="AB30" i="1" s="1"/>
  <c r="G30" i="1"/>
  <c r="E30" i="1"/>
  <c r="C30" i="1"/>
  <c r="AA29" i="1"/>
  <c r="V29" i="1"/>
  <c r="S29" i="1"/>
  <c r="P29" i="1"/>
  <c r="M29" i="1"/>
  <c r="J29" i="1"/>
  <c r="G29" i="1"/>
  <c r="X29" i="1" s="1"/>
  <c r="AB29" i="1" s="1"/>
  <c r="E29" i="1"/>
  <c r="C29" i="1"/>
  <c r="AA28" i="1"/>
  <c r="V28" i="1"/>
  <c r="S28" i="1"/>
  <c r="P28" i="1"/>
  <c r="M28" i="1"/>
  <c r="J28" i="1"/>
  <c r="G28" i="1"/>
  <c r="E28" i="1"/>
  <c r="C28" i="1"/>
  <c r="AA27" i="1"/>
  <c r="V27" i="1"/>
  <c r="S27" i="1"/>
  <c r="P27" i="1"/>
  <c r="M27" i="1"/>
  <c r="X27" i="1" s="1"/>
  <c r="AB27" i="1" s="1"/>
  <c r="J27" i="1"/>
  <c r="G27" i="1"/>
  <c r="E27" i="1"/>
  <c r="C27" i="1"/>
  <c r="AA26" i="1"/>
  <c r="V26" i="1"/>
  <c r="S26" i="1"/>
  <c r="P26" i="1"/>
  <c r="M26" i="1"/>
  <c r="J26" i="1"/>
  <c r="X26" i="1" s="1"/>
  <c r="AB26" i="1" s="1"/>
  <c r="G26" i="1"/>
  <c r="E26" i="1"/>
  <c r="C26" i="1"/>
  <c r="AB25" i="1"/>
  <c r="AA25" i="1"/>
  <c r="V25" i="1"/>
  <c r="S25" i="1"/>
  <c r="P25" i="1"/>
  <c r="M25" i="1"/>
  <c r="J25" i="1"/>
  <c r="G25" i="1"/>
  <c r="X25" i="1" s="1"/>
  <c r="E25" i="1"/>
  <c r="C25" i="1"/>
  <c r="AA24" i="1"/>
  <c r="V24" i="1"/>
  <c r="S24" i="1"/>
  <c r="P24" i="1"/>
  <c r="M24" i="1"/>
  <c r="J24" i="1"/>
  <c r="G24" i="1"/>
  <c r="X24" i="1" s="1"/>
  <c r="AB24" i="1" s="1"/>
  <c r="E24" i="1"/>
  <c r="C24" i="1"/>
  <c r="AA23" i="1"/>
  <c r="V23" i="1"/>
  <c r="S23" i="1"/>
  <c r="P23" i="1"/>
  <c r="M23" i="1"/>
  <c r="X23" i="1" s="1"/>
  <c r="AB23" i="1" s="1"/>
  <c r="J23" i="1"/>
  <c r="G23" i="1"/>
  <c r="E23" i="1"/>
  <c r="C23" i="1"/>
  <c r="AA22" i="1"/>
  <c r="V22" i="1"/>
  <c r="S22" i="1"/>
  <c r="P22" i="1"/>
  <c r="M22" i="1"/>
  <c r="J22" i="1"/>
  <c r="X22" i="1" s="1"/>
  <c r="AB22" i="1" s="1"/>
  <c r="G22" i="1"/>
  <c r="E22" i="1"/>
  <c r="C22" i="1"/>
  <c r="AA21" i="1"/>
  <c r="V21" i="1"/>
  <c r="S21" i="1"/>
  <c r="P21" i="1"/>
  <c r="M21" i="1"/>
  <c r="J21" i="1"/>
  <c r="G21" i="1"/>
  <c r="X21" i="1" s="1"/>
  <c r="AB21" i="1" s="1"/>
  <c r="E21" i="1"/>
  <c r="C21" i="1"/>
  <c r="AA20" i="1"/>
  <c r="V20" i="1"/>
  <c r="S20" i="1"/>
  <c r="P20" i="1"/>
  <c r="M20" i="1"/>
  <c r="J20" i="1"/>
  <c r="G20" i="1"/>
  <c r="E20" i="1"/>
  <c r="C20" i="1"/>
  <c r="AA19" i="1"/>
  <c r="V19" i="1"/>
  <c r="S19" i="1"/>
  <c r="P19" i="1"/>
  <c r="M19" i="1"/>
  <c r="X19" i="1" s="1"/>
  <c r="AB19" i="1" s="1"/>
  <c r="J19" i="1"/>
  <c r="G19" i="1"/>
  <c r="E19" i="1"/>
  <c r="C19" i="1"/>
  <c r="AA18" i="1"/>
  <c r="V18" i="1"/>
  <c r="S18" i="1"/>
  <c r="P18" i="1"/>
  <c r="M18" i="1"/>
  <c r="J18" i="1"/>
  <c r="X18" i="1" s="1"/>
  <c r="AB18" i="1" s="1"/>
  <c r="G18" i="1"/>
  <c r="E18" i="1"/>
  <c r="C18" i="1"/>
  <c r="AB17" i="1"/>
  <c r="AA17" i="1"/>
  <c r="V17" i="1"/>
  <c r="S17" i="1"/>
  <c r="P17" i="1"/>
  <c r="M17" i="1"/>
  <c r="J17" i="1"/>
  <c r="G17" i="1"/>
  <c r="X17" i="1" s="1"/>
  <c r="E17" i="1"/>
  <c r="C17" i="1"/>
  <c r="AA16" i="1"/>
  <c r="V16" i="1"/>
  <c r="S16" i="1"/>
  <c r="P16" i="1"/>
  <c r="M16" i="1"/>
  <c r="J16" i="1"/>
  <c r="G16" i="1"/>
  <c r="X16" i="1" s="1"/>
  <c r="AB16" i="1" s="1"/>
  <c r="E16" i="1"/>
  <c r="C16" i="1"/>
  <c r="AA15" i="1"/>
  <c r="V15" i="1"/>
  <c r="S15" i="1"/>
  <c r="P15" i="1"/>
  <c r="M15" i="1"/>
  <c r="X15" i="1" s="1"/>
  <c r="AB15" i="1" s="1"/>
  <c r="J15" i="1"/>
  <c r="G15" i="1"/>
  <c r="E15" i="1"/>
  <c r="C15" i="1"/>
  <c r="AA14" i="1"/>
  <c r="V14" i="1"/>
  <c r="S14" i="1"/>
  <c r="P14" i="1"/>
  <c r="M14" i="1"/>
  <c r="J14" i="1"/>
  <c r="X14" i="1" s="1"/>
  <c r="AB14" i="1" s="1"/>
  <c r="G14" i="1"/>
  <c r="E14" i="1"/>
  <c r="C14" i="1"/>
  <c r="AA13" i="1"/>
  <c r="V13" i="1"/>
  <c r="S13" i="1"/>
  <c r="P13" i="1"/>
  <c r="M13" i="1"/>
  <c r="J13" i="1"/>
  <c r="G13" i="1"/>
  <c r="X13" i="1" s="1"/>
  <c r="AB13" i="1" s="1"/>
  <c r="E13" i="1"/>
  <c r="C13" i="1"/>
  <c r="AA12" i="1"/>
  <c r="V12" i="1"/>
  <c r="S12" i="1"/>
  <c r="P12" i="1"/>
  <c r="M12" i="1"/>
  <c r="J12" i="1"/>
  <c r="G12" i="1"/>
  <c r="E12" i="1"/>
  <c r="C12" i="1"/>
  <c r="AA11" i="1"/>
  <c r="V11" i="1"/>
  <c r="S11" i="1"/>
  <c r="P11" i="1"/>
  <c r="M11" i="1"/>
  <c r="X11" i="1" s="1"/>
  <c r="AB11" i="1" s="1"/>
  <c r="J11" i="1"/>
  <c r="G11" i="1"/>
  <c r="E11" i="1"/>
  <c r="C11" i="1"/>
  <c r="AA10" i="1"/>
  <c r="V10" i="1"/>
  <c r="S10" i="1"/>
  <c r="P10" i="1"/>
  <c r="M10" i="1"/>
  <c r="J10" i="1"/>
  <c r="X10" i="1" s="1"/>
  <c r="AB10" i="1" s="1"/>
  <c r="G10" i="1"/>
  <c r="E10" i="1"/>
  <c r="C10" i="1"/>
  <c r="AA9" i="1"/>
  <c r="V9" i="1"/>
  <c r="S9" i="1"/>
  <c r="P9" i="1"/>
  <c r="J9" i="1"/>
  <c r="G9" i="1"/>
  <c r="E9" i="1"/>
  <c r="C9" i="1"/>
  <c r="AA8" i="1"/>
  <c r="V8" i="1"/>
  <c r="S8" i="1"/>
  <c r="P8" i="1"/>
  <c r="M8" i="1"/>
  <c r="X8" i="1" s="1"/>
  <c r="AB8" i="1" s="1"/>
  <c r="J8" i="1"/>
  <c r="G8" i="1"/>
  <c r="E8" i="1"/>
  <c r="C8" i="1"/>
  <c r="AA7" i="1"/>
  <c r="V7" i="1"/>
  <c r="S7" i="1"/>
  <c r="P7" i="1"/>
  <c r="M7" i="1"/>
  <c r="X7" i="1" s="1"/>
  <c r="AB7" i="1" s="1"/>
  <c r="J7" i="1"/>
  <c r="G7" i="1"/>
  <c r="E7" i="1"/>
  <c r="C7" i="1"/>
  <c r="X42" i="1" l="1"/>
  <c r="AB42" i="1" s="1"/>
  <c r="X12" i="1"/>
  <c r="AB12" i="1" s="1"/>
  <c r="X20" i="1"/>
  <c r="AB20" i="1" s="1"/>
  <c r="X28" i="1"/>
  <c r="AB28" i="1" s="1"/>
  <c r="X36" i="1"/>
  <c r="AB36" i="1" s="1"/>
  <c r="X44" i="1"/>
  <c r="AB44" i="1" s="1"/>
  <c r="X47" i="1"/>
  <c r="AB47" i="1" s="1"/>
  <c r="X73" i="1"/>
  <c r="AB73" i="1" s="1"/>
  <c r="X81" i="1"/>
  <c r="AB81" i="1" s="1"/>
  <c r="X50" i="1"/>
  <c r="AB50" i="1" s="1"/>
  <c r="X58" i="1"/>
  <c r="AB58" i="1" s="1"/>
  <c r="X66" i="1"/>
  <c r="AB66" i="1" s="1"/>
  <c r="X87" i="1"/>
  <c r="AB87" i="1" s="1"/>
  <c r="X95" i="1"/>
  <c r="AB95" i="1" s="1"/>
  <c r="X9" i="1"/>
  <c r="AB9" i="1" s="1"/>
  <c r="AB54" i="1"/>
  <c r="AB62" i="1"/>
  <c r="AB83" i="1"/>
  <c r="AB91" i="1"/>
</calcChain>
</file>

<file path=xl/sharedStrings.xml><?xml version="1.0" encoding="utf-8"?>
<sst xmlns="http://schemas.openxmlformats.org/spreadsheetml/2006/main" count="122" uniqueCount="122">
  <si>
    <t>Tussenstand Masters Libre Toernooien 2022</t>
  </si>
  <si>
    <t>aftrekken i.v.m. laagste waarde</t>
  </si>
  <si>
    <t>Eindstand met aftrek van de laagste partij</t>
  </si>
  <si>
    <t>GEEL = PROMOTIE</t>
  </si>
  <si>
    <t>Moyenne</t>
  </si>
  <si>
    <t>Caramboles</t>
  </si>
  <si>
    <t>Rating getal</t>
  </si>
  <si>
    <t>Woldendorp</t>
  </si>
  <si>
    <t>Bonus deelname Woldendorp</t>
  </si>
  <si>
    <t>Bonus Finale Woldendorp</t>
  </si>
  <si>
    <t>delfzijl</t>
  </si>
  <si>
    <t>Bonus deelname delfzijl</t>
  </si>
  <si>
    <t>Bonus Finale delfzijl</t>
  </si>
  <si>
    <t>Finsterwolde</t>
  </si>
  <si>
    <t>Bonus deelname Finsterwolde</t>
  </si>
  <si>
    <t>Bonus Finale Finsterwolde</t>
  </si>
  <si>
    <t xml:space="preserve">Veendam </t>
  </si>
  <si>
    <t>Bonus deelname Veendam</t>
  </si>
  <si>
    <t>Bonus Finale Veendam</t>
  </si>
  <si>
    <t>Midwolda</t>
  </si>
  <si>
    <t>Bonus deelname Midwolda</t>
  </si>
  <si>
    <t>Bonus Finale Midwolda</t>
  </si>
  <si>
    <t xml:space="preserve">Winschoten </t>
  </si>
  <si>
    <t>Bonus deelname Winschoten</t>
  </si>
  <si>
    <t>Bonus Finale Winschoten</t>
  </si>
  <si>
    <t>Totaal</t>
  </si>
  <si>
    <t>ROOD = DEGRADATIE</t>
  </si>
  <si>
    <t>BLAAUW = PROMOTIE IN FINALE</t>
  </si>
  <si>
    <t>GROEP B</t>
  </si>
  <si>
    <t>Jan Weerts</t>
  </si>
  <si>
    <t>Fred Maas</t>
  </si>
  <si>
    <t>Daniel Kerbof</t>
  </si>
  <si>
    <t>Henrie Leeuwerke</t>
  </si>
  <si>
    <t xml:space="preserve">Jan Bos </t>
  </si>
  <si>
    <t>Hindrik Schuur</t>
  </si>
  <si>
    <t>Ronnie Kruit</t>
  </si>
  <si>
    <t>Jan Post</t>
  </si>
  <si>
    <t>Jan Tepper</t>
  </si>
  <si>
    <t>Tally Siemens</t>
  </si>
  <si>
    <t>Feike Moerman</t>
  </si>
  <si>
    <t>Pieter van der Poel</t>
  </si>
  <si>
    <t>Piet Wust</t>
  </si>
  <si>
    <t>Elzo Dijk</t>
  </si>
  <si>
    <t>Frans de Groot</t>
  </si>
  <si>
    <t>Klaas Boersma</t>
  </si>
  <si>
    <t>Eisse Bolt</t>
  </si>
  <si>
    <t>Patrick Smid</t>
  </si>
  <si>
    <t>Ella Hilbolling</t>
  </si>
  <si>
    <t>Fred Stok</t>
  </si>
  <si>
    <t>Roy Kerbof</t>
  </si>
  <si>
    <t>Caren Eling</t>
  </si>
  <si>
    <t>Reint Loer</t>
  </si>
  <si>
    <t>Piet van Oosten</t>
  </si>
  <si>
    <t>Jan Schikker</t>
  </si>
  <si>
    <t>Wijnold Broekema</t>
  </si>
  <si>
    <t>Derk Nieuwenhuis</t>
  </si>
  <si>
    <t>Sander Loer</t>
  </si>
  <si>
    <t>Geert Jager</t>
  </si>
  <si>
    <t>Henk Kruit</t>
  </si>
  <si>
    <t>Roy Ziesling</t>
  </si>
  <si>
    <t>Ab Klok</t>
  </si>
  <si>
    <t>Bert Dallinga</t>
  </si>
  <si>
    <t>Maarten Grooten</t>
  </si>
  <si>
    <t>Dennis Lengton</t>
  </si>
  <si>
    <t>Stan van Leuven</t>
  </si>
  <si>
    <t>Simon Welp</t>
  </si>
  <si>
    <t>Wim Krekel</t>
  </si>
  <si>
    <t>Jan Goossens</t>
  </si>
  <si>
    <t>Okke Kluiter</t>
  </si>
  <si>
    <t>Cor Zeeman</t>
  </si>
  <si>
    <t>Elzo Lubbers</t>
  </si>
  <si>
    <t>Jelte IJzenga</t>
  </si>
  <si>
    <t>Rikus Elzinga</t>
  </si>
  <si>
    <t>Rinus Kok</t>
  </si>
  <si>
    <t>Bennie de Ruiter</t>
  </si>
  <si>
    <t>Fre Buurman</t>
  </si>
  <si>
    <t>Geert Bos Jr</t>
  </si>
  <si>
    <t>Reint Boltendal</t>
  </si>
  <si>
    <t>James Thiel</t>
  </si>
  <si>
    <t>Samir Medero</t>
  </si>
  <si>
    <t>Jack van Rijst</t>
  </si>
  <si>
    <t>Gerard Weijer</t>
  </si>
  <si>
    <t>Brian Reinders</t>
  </si>
  <si>
    <t>Peter Keizer</t>
  </si>
  <si>
    <t>Albert Dijkema</t>
  </si>
  <si>
    <t>Jurrie Ekamper</t>
  </si>
  <si>
    <t>Ramön Cerfontain</t>
  </si>
  <si>
    <t>Eppo Siemens</t>
  </si>
  <si>
    <t>Jan Harms</t>
  </si>
  <si>
    <t>Gerard Klijn</t>
  </si>
  <si>
    <t>Jos Houwerzijl</t>
  </si>
  <si>
    <t>Jan Stoppels</t>
  </si>
  <si>
    <t>Sietzo Boerema</t>
  </si>
  <si>
    <t>Klaas Jan Wolthuis</t>
  </si>
  <si>
    <t>Eltjo Bos</t>
  </si>
  <si>
    <t>Hugo Jonker</t>
  </si>
  <si>
    <t>Daan Gips</t>
  </si>
  <si>
    <t>Gea Imminga</t>
  </si>
  <si>
    <t>Johan Tuntelder</t>
  </si>
  <si>
    <t>Jan Lange Bos</t>
  </si>
  <si>
    <t>Tjark Kuiper</t>
  </si>
  <si>
    <t>Andre Roossien</t>
  </si>
  <si>
    <t>Rein Reumerman</t>
  </si>
  <si>
    <t>Barry Verstegen</t>
  </si>
  <si>
    <t>Marcel Leeraar</t>
  </si>
  <si>
    <t>Roel Mansens</t>
  </si>
  <si>
    <t>Johan Ackerman</t>
  </si>
  <si>
    <t>Luit Korthuis</t>
  </si>
  <si>
    <t>Bert Pakes</t>
  </si>
  <si>
    <t>Jan Beekman</t>
  </si>
  <si>
    <t>Johnny Siaila</t>
  </si>
  <si>
    <t>Willem Koehoorn</t>
  </si>
  <si>
    <t>Geert Eling</t>
  </si>
  <si>
    <t>Jan Sportel</t>
  </si>
  <si>
    <t>Jan Frans</t>
  </si>
  <si>
    <t>Jan Dijkhuizen</t>
  </si>
  <si>
    <t>Harm Wending</t>
  </si>
  <si>
    <t>Jans Kinds</t>
  </si>
  <si>
    <t>Folgert Kaman</t>
  </si>
  <si>
    <t>Edwin Hopman</t>
  </si>
  <si>
    <t>Tijs Korf</t>
  </si>
  <si>
    <t>Ad Hollemans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</si>
</sst>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sz val="12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7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3" fillId="0" borderId="0" xfId="0" applyNumberFormat="1" applyFont="1" applyAlignment="1">
      <alignment horizontal="center" vertical="top" textRotation="180"/>
    </xf>
    <xf numFmtId="0" fontId="1" fillId="0" borderId="0" xfId="0" applyFont="1" applyAlignment="1">
      <alignment horizontal="center" vertical="top" textRotation="180"/>
    </xf>
    <xf numFmtId="0" fontId="4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textRotation="90"/>
    </xf>
    <xf numFmtId="0" fontId="5" fillId="0" borderId="4" xfId="0" applyFont="1" applyBorder="1" applyAlignment="1" applyProtection="1">
      <alignment horizontal="center" textRotation="90"/>
      <protection locked="0"/>
    </xf>
    <xf numFmtId="0" fontId="6" fillId="0" borderId="4" xfId="0" applyFont="1" applyBorder="1" applyAlignment="1">
      <alignment horizontal="center" textRotation="90"/>
    </xf>
    <xf numFmtId="0" fontId="6" fillId="0" borderId="4" xfId="0" applyFont="1" applyBorder="1" applyAlignment="1" applyProtection="1">
      <alignment horizontal="center" textRotation="90"/>
      <protection locked="0"/>
    </xf>
    <xf numFmtId="0" fontId="6" fillId="0" borderId="5" xfId="0" applyFont="1" applyBorder="1" applyAlignment="1">
      <alignment horizontal="center" textRotation="90"/>
    </xf>
    <xf numFmtId="0" fontId="6" fillId="0" borderId="5" xfId="0" applyFont="1" applyBorder="1" applyAlignment="1" applyProtection="1">
      <alignment horizontal="center" textRotation="90"/>
      <protection locked="0"/>
    </xf>
    <xf numFmtId="0" fontId="7" fillId="0" borderId="5" xfId="0" applyFont="1" applyBorder="1" applyAlignment="1">
      <alignment horizontal="center" textRotation="90"/>
    </xf>
    <xf numFmtId="0" fontId="4" fillId="3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 textRotation="90"/>
    </xf>
    <xf numFmtId="0" fontId="5" fillId="0" borderId="6" xfId="0" applyFont="1" applyBorder="1" applyAlignment="1" applyProtection="1">
      <alignment horizontal="center" textRotation="90"/>
      <protection locked="0"/>
    </xf>
    <xf numFmtId="0" fontId="6" fillId="0" borderId="6" xfId="0" applyFont="1" applyBorder="1" applyAlignment="1">
      <alignment horizontal="center" textRotation="90"/>
    </xf>
    <xf numFmtId="0" fontId="6" fillId="0" borderId="6" xfId="0" applyFont="1" applyBorder="1" applyAlignment="1" applyProtection="1">
      <alignment horizontal="center" textRotation="90"/>
      <protection locked="0"/>
    </xf>
    <xf numFmtId="0" fontId="4" fillId="4" borderId="6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0" xfId="0" applyFont="1"/>
    <xf numFmtId="0" fontId="9" fillId="0" borderId="5" xfId="0" applyFont="1" applyBorder="1" applyAlignment="1">
      <alignment horizontal="center"/>
    </xf>
    <xf numFmtId="0" fontId="5" fillId="0" borderId="8" xfId="0" applyFont="1" applyBorder="1" applyAlignment="1" applyProtection="1">
      <alignment horizontal="center" textRotation="90"/>
      <protection locked="0"/>
    </xf>
    <xf numFmtId="0" fontId="6" fillId="0" borderId="8" xfId="0" applyFont="1" applyBorder="1" applyAlignment="1">
      <alignment horizontal="center" textRotation="90"/>
    </xf>
    <xf numFmtId="0" fontId="6" fillId="0" borderId="8" xfId="0" applyFont="1" applyBorder="1" applyAlignment="1" applyProtection="1">
      <alignment horizontal="center" textRotation="90"/>
      <protection locked="0"/>
    </xf>
    <xf numFmtId="0" fontId="6" fillId="0" borderId="9" xfId="0" applyFont="1" applyBorder="1" applyAlignment="1">
      <alignment horizontal="center" textRotation="90"/>
    </xf>
    <xf numFmtId="0" fontId="6" fillId="0" borderId="9" xfId="0" applyFont="1" applyBorder="1" applyAlignment="1" applyProtection="1">
      <alignment horizontal="center" textRotation="90"/>
      <protection locked="0"/>
    </xf>
    <xf numFmtId="0" fontId="7" fillId="0" borderId="4" xfId="0" applyFont="1" applyBorder="1" applyAlignment="1">
      <alignment horizontal="center" textRotation="90"/>
    </xf>
    <xf numFmtId="0" fontId="6" fillId="0" borderId="6" xfId="0" applyFont="1" applyBorder="1"/>
    <xf numFmtId="0" fontId="11" fillId="0" borderId="10" xfId="1" applyFont="1" applyBorder="1"/>
    <xf numFmtId="2" fontId="11" fillId="0" borderId="10" xfId="1" applyNumberFormat="1" applyFont="1" applyBorder="1" applyAlignment="1">
      <alignment horizontal="center"/>
    </xf>
    <xf numFmtId="0" fontId="11" fillId="0" borderId="10" xfId="1" applyFont="1" applyBorder="1" applyAlignment="1" applyProtection="1">
      <alignment horizontal="center"/>
      <protection locked="0"/>
    </xf>
    <xf numFmtId="0" fontId="11" fillId="5" borderId="10" xfId="0" applyFont="1" applyFill="1" applyBorder="1" applyAlignment="1" applyProtection="1">
      <alignment horizontal="center"/>
      <protection locked="0"/>
    </xf>
    <xf numFmtId="0" fontId="6" fillId="0" borderId="11" xfId="0" applyFont="1" applyBorder="1"/>
    <xf numFmtId="0" fontId="11" fillId="5" borderId="4" xfId="0" applyFont="1" applyFill="1" applyBorder="1" applyAlignment="1" applyProtection="1">
      <alignment horizontal="center"/>
      <protection locked="0"/>
    </xf>
    <xf numFmtId="0" fontId="11" fillId="5" borderId="12" xfId="0" applyFont="1" applyFill="1" applyBorder="1" applyAlignment="1" applyProtection="1">
      <alignment horizontal="center"/>
      <protection locked="0"/>
    </xf>
    <xf numFmtId="0" fontId="6" fillId="5" borderId="6" xfId="0" applyFont="1" applyFill="1" applyBorder="1"/>
    <xf numFmtId="0" fontId="6" fillId="5" borderId="4" xfId="0" applyFont="1" applyFill="1" applyBorder="1"/>
    <xf numFmtId="1" fontId="0" fillId="0" borderId="0" xfId="0" applyNumberFormat="1" applyAlignment="1">
      <alignment horizontal="center"/>
    </xf>
    <xf numFmtId="0" fontId="6" fillId="0" borderId="4" xfId="0" applyFont="1" applyBorder="1"/>
    <xf numFmtId="0" fontId="11" fillId="0" borderId="13" xfId="1" applyFont="1" applyBorder="1"/>
    <xf numFmtId="0" fontId="11" fillId="0" borderId="13" xfId="1" applyFont="1" applyBorder="1" applyAlignment="1" applyProtection="1">
      <alignment horizontal="center"/>
      <protection locked="0"/>
    </xf>
    <xf numFmtId="0" fontId="11" fillId="5" borderId="14" xfId="0" applyFont="1" applyFill="1" applyBorder="1" applyAlignment="1" applyProtection="1">
      <alignment horizontal="center"/>
      <protection locked="0"/>
    </xf>
    <xf numFmtId="0" fontId="11" fillId="5" borderId="13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/>
    <xf numFmtId="0" fontId="11" fillId="5" borderId="16" xfId="1" applyFont="1" applyFill="1" applyBorder="1"/>
    <xf numFmtId="0" fontId="11" fillId="0" borderId="16" xfId="1" applyFont="1" applyBorder="1" applyAlignment="1" applyProtection="1">
      <alignment horizontal="center"/>
      <protection locked="0"/>
    </xf>
    <xf numFmtId="0" fontId="6" fillId="5" borderId="16" xfId="0" applyFont="1" applyFill="1" applyBorder="1" applyAlignment="1" applyProtection="1">
      <alignment horizontal="center"/>
      <protection locked="0"/>
    </xf>
    <xf numFmtId="0" fontId="11" fillId="6" borderId="13" xfId="0" applyFont="1" applyFill="1" applyBorder="1" applyAlignment="1" applyProtection="1">
      <alignment horizontal="center"/>
      <protection locked="0"/>
    </xf>
    <xf numFmtId="0" fontId="1" fillId="0" borderId="16" xfId="0" applyFont="1" applyBorder="1"/>
    <xf numFmtId="0" fontId="11" fillId="5" borderId="16" xfId="0" applyFont="1" applyFill="1" applyBorder="1" applyAlignment="1" applyProtection="1">
      <alignment horizontal="center"/>
      <protection locked="0"/>
    </xf>
    <xf numFmtId="0" fontId="11" fillId="0" borderId="0" xfId="1" applyFont="1"/>
    <xf numFmtId="0" fontId="11" fillId="0" borderId="16" xfId="1" applyFont="1" applyBorder="1"/>
    <xf numFmtId="0" fontId="12" fillId="0" borderId="0" xfId="2" applyProtection="1">
      <protection locked="0"/>
    </xf>
    <xf numFmtId="0" fontId="11" fillId="0" borderId="16" xfId="0" applyFont="1" applyBorder="1"/>
    <xf numFmtId="0" fontId="11" fillId="0" borderId="16" xfId="0" applyFont="1" applyBorder="1" applyAlignment="1" applyProtection="1">
      <alignment horizontal="center"/>
      <protection locked="0"/>
    </xf>
    <xf numFmtId="0" fontId="6" fillId="0" borderId="14" xfId="0" applyFont="1" applyBorder="1" applyProtection="1"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6" fillId="0" borderId="15" xfId="0" applyFont="1" applyBorder="1"/>
    <xf numFmtId="0" fontId="6" fillId="0" borderId="13" xfId="0" applyFont="1" applyBorder="1" applyAlignment="1" applyProtection="1">
      <alignment horizontal="center"/>
      <protection locked="0"/>
    </xf>
    <xf numFmtId="0" fontId="11" fillId="7" borderId="13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0" fillId="0" borderId="13" xfId="0" applyBorder="1" applyProtection="1">
      <protection locked="0"/>
    </xf>
    <xf numFmtId="0" fontId="0" fillId="0" borderId="6" xfId="0" applyBorder="1"/>
    <xf numFmtId="0" fontId="0" fillId="0" borderId="10" xfId="0" applyBorder="1" applyProtection="1">
      <protection locked="0"/>
    </xf>
    <xf numFmtId="0" fontId="1" fillId="0" borderId="0" xfId="0" applyFont="1"/>
    <xf numFmtId="0" fontId="11" fillId="8" borderId="16" xfId="1" applyFont="1" applyFill="1" applyBorder="1"/>
  </cellXfs>
  <cellStyles count="3">
    <cellStyle name="Standaard" xfId="0" builtinId="0"/>
    <cellStyle name="Standaard 2" xfId="1" xr:uid="{76CB8CC5-7332-4A17-996E-44478AF5EF73}"/>
    <cellStyle name="Standaard 3" xfId="2" xr:uid="{571A9ADE-07C3-45E8-A6C7-AE9DD177E240}"/>
  </cellStyles>
  <dxfs count="5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38b57e6c564e81/Bureaublad/Libre%20OOst%20Groningen/start%20toernooien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e A Klasse"/>
      <sheetName val="Libre B KLasse"/>
      <sheetName val="Driebanden A Klasse"/>
      <sheetName val="Driebanden B KLasse  "/>
      <sheetName val="Tabelen masters"/>
    </sheetNames>
    <sheetDataSet>
      <sheetData sheetId="0"/>
      <sheetData sheetId="1"/>
      <sheetData sheetId="2"/>
      <sheetData sheetId="3"/>
      <sheetData sheetId="4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85EC7-3322-4EE3-98CC-0061356CFCE7}">
  <sheetPr>
    <pageSetUpPr fitToPage="1"/>
  </sheetPr>
  <dimension ref="A1:AB99"/>
  <sheetViews>
    <sheetView tabSelected="1" workbookViewId="0">
      <selection activeCell="AB20" sqref="AB20"/>
    </sheetView>
  </sheetViews>
  <sheetFormatPr defaultRowHeight="15" x14ac:dyDescent="0.25"/>
  <cols>
    <col min="1" max="1" width="3" bestFit="1" customWidth="1"/>
    <col min="2" max="2" width="16.7109375" bestFit="1" customWidth="1"/>
    <col min="3" max="3" width="4.42578125" bestFit="1" customWidth="1"/>
    <col min="4" max="4" width="3.28515625" bestFit="1" customWidth="1"/>
    <col min="5" max="5" width="5.42578125" bestFit="1" customWidth="1"/>
    <col min="6" max="6" width="4" bestFit="1" customWidth="1"/>
    <col min="7" max="8" width="3.140625" bestFit="1" customWidth="1"/>
    <col min="9" max="9" width="4" bestFit="1" customWidth="1"/>
    <col min="10" max="14" width="3.140625" bestFit="1" customWidth="1"/>
    <col min="15" max="15" width="4" bestFit="1" customWidth="1"/>
    <col min="16" max="17" width="3.140625" bestFit="1" customWidth="1"/>
    <col min="18" max="18" width="4" bestFit="1" customWidth="1"/>
    <col min="19" max="20" width="3.140625" bestFit="1" customWidth="1"/>
    <col min="21" max="21" width="4" bestFit="1" customWidth="1"/>
    <col min="22" max="23" width="3.140625" bestFit="1" customWidth="1"/>
    <col min="24" max="24" width="4.7109375" bestFit="1" customWidth="1"/>
    <col min="27" max="28" width="4" bestFit="1" customWidth="1"/>
  </cols>
  <sheetData>
    <row r="1" spans="1:28" ht="30" thickBo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AA1" s="4" t="s">
        <v>1</v>
      </c>
      <c r="AB1" s="5" t="s">
        <v>2</v>
      </c>
    </row>
    <row r="2" spans="1:28" x14ac:dyDescent="0.25">
      <c r="A2" s="6" t="s">
        <v>3</v>
      </c>
      <c r="B2" s="6"/>
      <c r="C2" s="7" t="s">
        <v>4</v>
      </c>
      <c r="D2" s="8" t="s">
        <v>5</v>
      </c>
      <c r="E2" s="7" t="s">
        <v>6</v>
      </c>
      <c r="F2" s="8" t="s">
        <v>7</v>
      </c>
      <c r="G2" s="9" t="s">
        <v>8</v>
      </c>
      <c r="H2" s="10" t="s">
        <v>9</v>
      </c>
      <c r="I2" s="10" t="s">
        <v>10</v>
      </c>
      <c r="J2" s="9" t="s">
        <v>11</v>
      </c>
      <c r="K2" s="10" t="s">
        <v>12</v>
      </c>
      <c r="L2" s="10" t="s">
        <v>13</v>
      </c>
      <c r="M2" s="9" t="s">
        <v>14</v>
      </c>
      <c r="N2" s="10" t="s">
        <v>15</v>
      </c>
      <c r="O2" s="10" t="s">
        <v>16</v>
      </c>
      <c r="P2" s="9" t="s">
        <v>17</v>
      </c>
      <c r="Q2" s="10" t="s">
        <v>18</v>
      </c>
      <c r="R2" s="10" t="s">
        <v>19</v>
      </c>
      <c r="S2" s="11" t="s">
        <v>20</v>
      </c>
      <c r="T2" s="12" t="s">
        <v>21</v>
      </c>
      <c r="U2" s="12" t="s">
        <v>22</v>
      </c>
      <c r="V2" s="11" t="s">
        <v>23</v>
      </c>
      <c r="W2" s="12" t="s">
        <v>24</v>
      </c>
      <c r="X2" s="13" t="s">
        <v>25</v>
      </c>
      <c r="AA2" s="4"/>
      <c r="AB2" s="5"/>
    </row>
    <row r="3" spans="1:28" x14ac:dyDescent="0.25">
      <c r="A3" s="14" t="s">
        <v>26</v>
      </c>
      <c r="B3" s="14"/>
      <c r="C3" s="15"/>
      <c r="D3" s="16"/>
      <c r="E3" s="15"/>
      <c r="F3" s="16"/>
      <c r="G3" s="17"/>
      <c r="H3" s="18"/>
      <c r="I3" s="18"/>
      <c r="J3" s="17"/>
      <c r="K3" s="18"/>
      <c r="L3" s="18"/>
      <c r="M3" s="17"/>
      <c r="N3" s="18"/>
      <c r="O3" s="18"/>
      <c r="P3" s="17"/>
      <c r="Q3" s="18"/>
      <c r="R3" s="18"/>
      <c r="S3" s="11"/>
      <c r="T3" s="12"/>
      <c r="U3" s="12"/>
      <c r="V3" s="11"/>
      <c r="W3" s="12"/>
      <c r="X3" s="13"/>
      <c r="AA3" s="4"/>
      <c r="AB3" s="5"/>
    </row>
    <row r="4" spans="1:28" x14ac:dyDescent="0.25">
      <c r="A4" s="19" t="s">
        <v>27</v>
      </c>
      <c r="B4" s="19"/>
      <c r="C4" s="15"/>
      <c r="D4" s="16"/>
      <c r="E4" s="15"/>
      <c r="F4" s="16"/>
      <c r="G4" s="17"/>
      <c r="H4" s="18"/>
      <c r="I4" s="18"/>
      <c r="J4" s="17"/>
      <c r="K4" s="18"/>
      <c r="L4" s="18"/>
      <c r="M4" s="17"/>
      <c r="N4" s="18"/>
      <c r="O4" s="18"/>
      <c r="P4" s="17"/>
      <c r="Q4" s="18"/>
      <c r="R4" s="18"/>
      <c r="S4" s="11"/>
      <c r="T4" s="12"/>
      <c r="U4" s="12"/>
      <c r="V4" s="11"/>
      <c r="W4" s="12"/>
      <c r="X4" s="13"/>
      <c r="AA4" s="4"/>
      <c r="AB4" s="5"/>
    </row>
    <row r="5" spans="1:28" ht="45" x14ac:dyDescent="0.6">
      <c r="A5" s="20">
        <v>2022</v>
      </c>
      <c r="B5" s="20"/>
      <c r="C5" s="15"/>
      <c r="D5" s="16"/>
      <c r="E5" s="15"/>
      <c r="F5" s="16"/>
      <c r="G5" s="17"/>
      <c r="H5" s="18"/>
      <c r="I5" s="18"/>
      <c r="J5" s="17"/>
      <c r="K5" s="18"/>
      <c r="L5" s="18"/>
      <c r="M5" s="17"/>
      <c r="N5" s="18"/>
      <c r="O5" s="18"/>
      <c r="P5" s="17"/>
      <c r="Q5" s="18"/>
      <c r="R5" s="18"/>
      <c r="S5" s="11"/>
      <c r="T5" s="12"/>
      <c r="U5" s="12"/>
      <c r="V5" s="11"/>
      <c r="W5" s="12"/>
      <c r="X5" s="13"/>
      <c r="Y5" s="21"/>
      <c r="Z5" s="21"/>
      <c r="AA5" s="4"/>
      <c r="AB5" s="5"/>
    </row>
    <row r="6" spans="1:28" ht="26.25" x14ac:dyDescent="0.4">
      <c r="A6" s="22" t="s">
        <v>28</v>
      </c>
      <c r="B6" s="22"/>
      <c r="C6" s="15"/>
      <c r="D6" s="16"/>
      <c r="E6" s="15"/>
      <c r="F6" s="23"/>
      <c r="G6" s="24"/>
      <c r="H6" s="25"/>
      <c r="I6" s="25"/>
      <c r="J6" s="24"/>
      <c r="K6" s="25"/>
      <c r="L6" s="25"/>
      <c r="M6" s="24"/>
      <c r="N6" s="25"/>
      <c r="O6" s="25"/>
      <c r="P6" s="24"/>
      <c r="Q6" s="25"/>
      <c r="R6" s="25"/>
      <c r="S6" s="26"/>
      <c r="T6" s="27"/>
      <c r="U6" s="27"/>
      <c r="V6" s="26"/>
      <c r="W6" s="27"/>
      <c r="X6" s="28"/>
      <c r="Y6" s="21"/>
      <c r="Z6" s="21"/>
      <c r="AA6" s="4"/>
      <c r="AB6" s="5"/>
    </row>
    <row r="7" spans="1:28" x14ac:dyDescent="0.25">
      <c r="A7" s="29">
        <v>1</v>
      </c>
      <c r="B7" s="30" t="s">
        <v>29</v>
      </c>
      <c r="C7" s="31">
        <f>VLOOKUP(D7,'[1]Tabelen masters'!C$6:D237,2,FALSE)</f>
        <v>0.85</v>
      </c>
      <c r="D7" s="32">
        <v>25</v>
      </c>
      <c r="E7" s="31">
        <f>D7/25</f>
        <v>1</v>
      </c>
      <c r="F7" s="33">
        <v>122</v>
      </c>
      <c r="G7" s="34">
        <f>IF(F7&lt;=1,"",10)</f>
        <v>10</v>
      </c>
      <c r="H7" s="35">
        <v>24</v>
      </c>
      <c r="I7" s="36">
        <v>95</v>
      </c>
      <c r="J7" s="37">
        <f>IF(I7&lt;=1," ",10)</f>
        <v>10</v>
      </c>
      <c r="K7" s="36"/>
      <c r="L7" s="36"/>
      <c r="M7" s="38" t="str">
        <f>IF(L7&lt;=1," ",10)</f>
        <v xml:space="preserve"> </v>
      </c>
      <c r="N7" s="36"/>
      <c r="O7" s="36">
        <v>92</v>
      </c>
      <c r="P7" s="38">
        <f>IF(O7&lt;=1," ",10)</f>
        <v>10</v>
      </c>
      <c r="Q7" s="36"/>
      <c r="R7" s="36">
        <v>147</v>
      </c>
      <c r="S7" s="38">
        <f>IF(R7&lt;=1," ",10)</f>
        <v>10</v>
      </c>
      <c r="T7" s="36">
        <v>20</v>
      </c>
      <c r="U7" s="36">
        <v>112</v>
      </c>
      <c r="V7" s="38">
        <f>IF(U7&lt;=1," ",10)</f>
        <v>10</v>
      </c>
      <c r="W7" s="35">
        <v>24</v>
      </c>
      <c r="X7" s="29">
        <f>SUM(F7:W7)</f>
        <v>686</v>
      </c>
      <c r="AA7" s="39">
        <f>MIN(F7,I7,L7,O7,U7,R7)</f>
        <v>92</v>
      </c>
      <c r="AB7" s="39">
        <f>SUM(X7-AA7)</f>
        <v>594</v>
      </c>
    </row>
    <row r="8" spans="1:28" x14ac:dyDescent="0.25">
      <c r="A8" s="40">
        <v>2</v>
      </c>
      <c r="B8" s="41" t="s">
        <v>30</v>
      </c>
      <c r="C8" s="31">
        <f>VLOOKUP(D8,'[1]Tabelen masters'!C$6:D92,2,FALSE)</f>
        <v>1.05</v>
      </c>
      <c r="D8" s="42">
        <v>28</v>
      </c>
      <c r="E8" s="31">
        <f>D8/25</f>
        <v>1.1200000000000001</v>
      </c>
      <c r="F8" s="33">
        <v>108</v>
      </c>
      <c r="G8" s="34">
        <f>IF(F8&lt;=1,"",10)</f>
        <v>10</v>
      </c>
      <c r="H8" s="43">
        <v>30</v>
      </c>
      <c r="I8" s="36">
        <v>123</v>
      </c>
      <c r="J8" s="37">
        <f>IF(I8&lt;=1," ",10)</f>
        <v>10</v>
      </c>
      <c r="K8" s="44">
        <v>22</v>
      </c>
      <c r="L8" s="33"/>
      <c r="M8" s="37" t="str">
        <f>IF(L8&lt;=1," ",10)</f>
        <v xml:space="preserve"> </v>
      </c>
      <c r="N8" s="33"/>
      <c r="O8" s="33">
        <v>110</v>
      </c>
      <c r="P8" s="37">
        <f>IF(O8&lt;=1," ",10)</f>
        <v>10</v>
      </c>
      <c r="Q8" s="44">
        <v>30</v>
      </c>
      <c r="R8" s="33">
        <v>0</v>
      </c>
      <c r="S8" s="37" t="str">
        <f>IF(R8&lt;=1," ",10)</f>
        <v xml:space="preserve"> </v>
      </c>
      <c r="T8" s="44"/>
      <c r="U8" s="33">
        <v>94</v>
      </c>
      <c r="V8" s="45">
        <f>IF(U8&lt;=1," ",10)</f>
        <v>10</v>
      </c>
      <c r="W8" s="44">
        <v>30</v>
      </c>
      <c r="X8" s="29">
        <f>SUM(F8:W8)</f>
        <v>587</v>
      </c>
      <c r="AA8" s="39">
        <f>MIN(F8,I8,L8,O8,U8,R8)</f>
        <v>0</v>
      </c>
      <c r="AB8" s="39">
        <f>SUM(X8-AA8)</f>
        <v>587</v>
      </c>
    </row>
    <row r="9" spans="1:28" x14ac:dyDescent="0.25">
      <c r="A9" s="29">
        <v>3</v>
      </c>
      <c r="B9" s="46" t="s">
        <v>31</v>
      </c>
      <c r="C9" s="31">
        <f>VLOOKUP(D9,'[1]Tabelen masters'!C$6:D66,2,FALSE)</f>
        <v>1.05</v>
      </c>
      <c r="D9" s="47">
        <v>28</v>
      </c>
      <c r="E9" s="31">
        <f>D9/25</f>
        <v>1.1200000000000001</v>
      </c>
      <c r="F9" s="33">
        <v>100</v>
      </c>
      <c r="G9" s="34">
        <f>IF(F9&lt;=1,"",10)</f>
        <v>10</v>
      </c>
      <c r="H9" s="43"/>
      <c r="I9" s="36">
        <v>146</v>
      </c>
      <c r="J9" s="37">
        <f>IF(I9&lt;=1," ",10)</f>
        <v>10</v>
      </c>
      <c r="K9" s="33">
        <v>28</v>
      </c>
      <c r="L9" s="33"/>
      <c r="M9" s="37"/>
      <c r="N9" s="33"/>
      <c r="O9" s="33">
        <v>115</v>
      </c>
      <c r="P9" s="37">
        <f>IF(O9&lt;=1," ",10)</f>
        <v>10</v>
      </c>
      <c r="Q9" s="33"/>
      <c r="R9" s="33">
        <v>121</v>
      </c>
      <c r="S9" s="37">
        <f>IF(R9&lt;=1," ",10)</f>
        <v>10</v>
      </c>
      <c r="T9" s="33">
        <v>10</v>
      </c>
      <c r="U9" s="33">
        <v>61</v>
      </c>
      <c r="V9" s="45">
        <f>IF(U9&lt;=1," ",10)</f>
        <v>10</v>
      </c>
      <c r="W9" s="48"/>
      <c r="X9" s="29">
        <f>SUM(F9:W9)</f>
        <v>631</v>
      </c>
      <c r="AA9" s="39">
        <f>MIN(F9,I9,L9,O9,U9,R9)</f>
        <v>61</v>
      </c>
      <c r="AB9" s="39">
        <f>SUM(X9-AA9)</f>
        <v>570</v>
      </c>
    </row>
    <row r="10" spans="1:28" x14ac:dyDescent="0.25">
      <c r="A10" s="29">
        <v>4</v>
      </c>
      <c r="B10" s="46" t="s">
        <v>32</v>
      </c>
      <c r="C10" s="31">
        <f>VLOOKUP(D10,'[1]Tabelen masters'!C$6:D259,2,FALSE)</f>
        <v>0.95</v>
      </c>
      <c r="D10" s="47">
        <v>26</v>
      </c>
      <c r="E10" s="31">
        <f>D10/25</f>
        <v>1.04</v>
      </c>
      <c r="F10" s="33">
        <v>157</v>
      </c>
      <c r="G10" s="34">
        <f>IF(F10&lt;=1,"",10)</f>
        <v>10</v>
      </c>
      <c r="H10" s="43">
        <v>18</v>
      </c>
      <c r="I10" s="36">
        <v>132</v>
      </c>
      <c r="J10" s="37">
        <f>IF(I10&lt;=1," ",10)</f>
        <v>10</v>
      </c>
      <c r="K10" s="49">
        <v>26</v>
      </c>
      <c r="L10" s="33"/>
      <c r="M10" s="37" t="str">
        <f>IF(L10&lt;=1," ",10)</f>
        <v xml:space="preserve"> </v>
      </c>
      <c r="N10" s="33"/>
      <c r="O10" s="33">
        <v>75</v>
      </c>
      <c r="P10" s="37">
        <f>IF(O10&lt;=1," ",10)</f>
        <v>10</v>
      </c>
      <c r="Q10" s="44"/>
      <c r="R10" s="33">
        <v>0</v>
      </c>
      <c r="S10" s="37" t="str">
        <f>IF(R10&lt;=1," ",10)</f>
        <v xml:space="preserve"> </v>
      </c>
      <c r="T10" s="44"/>
      <c r="U10" s="33">
        <v>98</v>
      </c>
      <c r="V10" s="45">
        <f>IF(U10&lt;=1," ",10)</f>
        <v>10</v>
      </c>
      <c r="W10" s="44"/>
      <c r="X10" s="29">
        <f>SUM(F10:W10)</f>
        <v>546</v>
      </c>
      <c r="AA10" s="39">
        <f>MIN(F10,I10,L10,O10,U10,R10)</f>
        <v>0</v>
      </c>
      <c r="AB10" s="39">
        <f>SUM(X10-AA10)</f>
        <v>546</v>
      </c>
    </row>
    <row r="11" spans="1:28" x14ac:dyDescent="0.25">
      <c r="A11" s="40">
        <v>5</v>
      </c>
      <c r="B11" s="50" t="s">
        <v>33</v>
      </c>
      <c r="C11" s="31">
        <f>VLOOKUP(D11,'[1]Tabelen masters'!C$6:D137,2,FALSE)</f>
        <v>0.75</v>
      </c>
      <c r="D11" s="47">
        <v>23</v>
      </c>
      <c r="E11" s="31">
        <f>D11/25</f>
        <v>0.92</v>
      </c>
      <c r="F11" s="33">
        <v>102</v>
      </c>
      <c r="G11" s="34">
        <f>IF(F11&lt;=1,"",10)</f>
        <v>10</v>
      </c>
      <c r="H11" s="43"/>
      <c r="I11" s="36">
        <v>147</v>
      </c>
      <c r="J11" s="37">
        <f>IF(I11&lt;=1," ",10)</f>
        <v>10</v>
      </c>
      <c r="K11" s="33">
        <v>14</v>
      </c>
      <c r="L11" s="33"/>
      <c r="M11" s="37" t="str">
        <f>IF(L11&lt;=1," ",10)</f>
        <v xml:space="preserve"> </v>
      </c>
      <c r="N11" s="33"/>
      <c r="O11" s="33">
        <v>127</v>
      </c>
      <c r="P11" s="37">
        <f>IF(O11&lt;=1," ",10)</f>
        <v>10</v>
      </c>
      <c r="Q11" s="33">
        <v>20</v>
      </c>
      <c r="R11" s="33">
        <v>76</v>
      </c>
      <c r="S11" s="37">
        <f>IF(R11&lt;=1," ",10)</f>
        <v>10</v>
      </c>
      <c r="T11" s="33"/>
      <c r="U11" s="33">
        <v>84</v>
      </c>
      <c r="V11" s="45">
        <f>IF(U11&lt;=1," ",10)</f>
        <v>10</v>
      </c>
      <c r="W11" s="51"/>
      <c r="X11" s="29">
        <f>SUM(F11:W11)</f>
        <v>620</v>
      </c>
      <c r="AA11" s="39">
        <f>MIN(F11,I11,L11,O11,U11,R11)</f>
        <v>76</v>
      </c>
      <c r="AB11" s="39">
        <f>SUM(X11-AA11)</f>
        <v>544</v>
      </c>
    </row>
    <row r="12" spans="1:28" x14ac:dyDescent="0.25">
      <c r="A12" s="29">
        <v>6</v>
      </c>
      <c r="B12" s="52" t="s">
        <v>34</v>
      </c>
      <c r="C12" s="31">
        <f>VLOOKUP(D12,'[1]Tabelen masters'!C$6:D128,2,FALSE)</f>
        <v>1.35</v>
      </c>
      <c r="D12" s="47">
        <v>35</v>
      </c>
      <c r="E12" s="31">
        <f>D12/25</f>
        <v>1.4</v>
      </c>
      <c r="F12" s="33">
        <v>103</v>
      </c>
      <c r="G12" s="34">
        <f>IF(F12&lt;=1,"",10)</f>
        <v>10</v>
      </c>
      <c r="H12" s="43">
        <v>26</v>
      </c>
      <c r="I12" s="36">
        <v>103</v>
      </c>
      <c r="J12" s="37">
        <f>IF(I12&lt;=1," ",10)</f>
        <v>10</v>
      </c>
      <c r="K12" s="44"/>
      <c r="L12" s="33"/>
      <c r="M12" s="37" t="str">
        <f>IF(L12&lt;=1," ",10)</f>
        <v xml:space="preserve"> </v>
      </c>
      <c r="N12" s="33"/>
      <c r="O12" s="33">
        <v>91</v>
      </c>
      <c r="P12" s="37">
        <f>IF(O12&lt;=1," ",10)</f>
        <v>10</v>
      </c>
      <c r="Q12" s="44"/>
      <c r="R12" s="33">
        <v>124</v>
      </c>
      <c r="S12" s="37">
        <f>IF(R12&lt;=1," ",10)</f>
        <v>10</v>
      </c>
      <c r="T12" s="44">
        <v>12</v>
      </c>
      <c r="U12" s="33">
        <v>102</v>
      </c>
      <c r="V12" s="45">
        <f>IF(U12&lt;=1," ",10)</f>
        <v>10</v>
      </c>
      <c r="W12" s="44">
        <v>20</v>
      </c>
      <c r="X12" s="29">
        <f>SUM(F12:W12)</f>
        <v>631</v>
      </c>
      <c r="AA12" s="39">
        <f>MIN(F12,I12,L12,O12,U12,R12)</f>
        <v>91</v>
      </c>
      <c r="AB12" s="39">
        <f>SUM(X12-AA12)</f>
        <v>540</v>
      </c>
    </row>
    <row r="13" spans="1:28" x14ac:dyDescent="0.25">
      <c r="A13" s="29">
        <v>7</v>
      </c>
      <c r="B13" s="53" t="s">
        <v>35</v>
      </c>
      <c r="C13" s="31">
        <f>VLOOKUP(D13,'[1]Tabelen masters'!C$6:D217,2,FALSE)</f>
        <v>0.55000000000000004</v>
      </c>
      <c r="D13" s="47">
        <v>20</v>
      </c>
      <c r="E13" s="31">
        <f>D13/25</f>
        <v>0.8</v>
      </c>
      <c r="F13" s="33">
        <v>110</v>
      </c>
      <c r="G13" s="34">
        <f>IF(F13&lt;=1,"",10)</f>
        <v>10</v>
      </c>
      <c r="H13" s="43">
        <v>14</v>
      </c>
      <c r="I13" s="36">
        <v>93</v>
      </c>
      <c r="J13" s="37">
        <f>IF(I13&lt;=1," ",10)</f>
        <v>10</v>
      </c>
      <c r="K13" s="33"/>
      <c r="L13" s="33"/>
      <c r="M13" s="37" t="str">
        <f>IF(L13&lt;=1," ",10)</f>
        <v xml:space="preserve"> </v>
      </c>
      <c r="N13" s="33"/>
      <c r="O13" s="33">
        <v>117</v>
      </c>
      <c r="P13" s="37">
        <f>IF(O13&lt;=1," ",10)</f>
        <v>10</v>
      </c>
      <c r="Q13" s="33">
        <v>12</v>
      </c>
      <c r="R13" s="33">
        <v>106</v>
      </c>
      <c r="S13" s="37">
        <f>IF(R13&lt;=1," ",10)</f>
        <v>10</v>
      </c>
      <c r="T13" s="33">
        <v>26</v>
      </c>
      <c r="U13" s="33">
        <v>71</v>
      </c>
      <c r="V13" s="45">
        <f>IF(U13&lt;=1," ",10)</f>
        <v>10</v>
      </c>
      <c r="W13" s="51"/>
      <c r="X13" s="29">
        <f>SUM(F13:W13)</f>
        <v>599</v>
      </c>
      <c r="AA13" s="39">
        <f>MIN(F13,I13,L13,O13,U13,R13)</f>
        <v>71</v>
      </c>
      <c r="AB13" s="39">
        <f>SUM(X13-AA13)</f>
        <v>528</v>
      </c>
    </row>
    <row r="14" spans="1:28" x14ac:dyDescent="0.25">
      <c r="A14" s="40">
        <v>8</v>
      </c>
      <c r="B14" s="53" t="s">
        <v>36</v>
      </c>
      <c r="C14" s="31">
        <f>VLOOKUP(D14,'[1]Tabelen masters'!C$6:D140,2,FALSE)</f>
        <v>0.95</v>
      </c>
      <c r="D14" s="47">
        <v>26</v>
      </c>
      <c r="E14" s="31">
        <f>D14/25</f>
        <v>1.04</v>
      </c>
      <c r="F14" s="33">
        <v>105</v>
      </c>
      <c r="G14" s="34">
        <f>IF(F14&lt;=1,"",10)</f>
        <v>10</v>
      </c>
      <c r="H14" s="43">
        <v>20</v>
      </c>
      <c r="I14" s="36">
        <v>115</v>
      </c>
      <c r="J14" s="37">
        <f>IF(I14&lt;=1," ",10)</f>
        <v>10</v>
      </c>
      <c r="K14" s="44">
        <v>8</v>
      </c>
      <c r="L14" s="33"/>
      <c r="M14" s="37" t="str">
        <f>IF(L14&lt;=1," ",10)</f>
        <v xml:space="preserve"> </v>
      </c>
      <c r="N14" s="33"/>
      <c r="O14" s="33">
        <v>82</v>
      </c>
      <c r="P14" s="37">
        <f>IF(O14&lt;=1," ",10)</f>
        <v>10</v>
      </c>
      <c r="Q14" s="44"/>
      <c r="R14" s="33">
        <v>75</v>
      </c>
      <c r="S14" s="37">
        <f>IF(R14&lt;=1," ",10)</f>
        <v>10</v>
      </c>
      <c r="T14" s="44"/>
      <c r="U14" s="33">
        <v>136</v>
      </c>
      <c r="V14" s="45">
        <f>IF(U14&lt;=1," ",10)</f>
        <v>10</v>
      </c>
      <c r="W14" s="44">
        <v>8</v>
      </c>
      <c r="X14" s="29">
        <f>SUM(F14:W14)</f>
        <v>599</v>
      </c>
      <c r="AA14" s="39">
        <f>MIN(F14,I14,L14,O14,U14,R14)</f>
        <v>75</v>
      </c>
      <c r="AB14" s="39">
        <f>SUM(X14-AA14)</f>
        <v>524</v>
      </c>
    </row>
    <row r="15" spans="1:28" x14ac:dyDescent="0.25">
      <c r="A15" s="29">
        <v>9</v>
      </c>
      <c r="B15" s="53" t="s">
        <v>37</v>
      </c>
      <c r="C15" s="31">
        <f>VLOOKUP(D15,'[1]Tabelen masters'!C$6:D143,2,FALSE)</f>
        <v>1.45</v>
      </c>
      <c r="D15" s="47">
        <v>38</v>
      </c>
      <c r="E15" s="31">
        <f>D15/25</f>
        <v>1.52</v>
      </c>
      <c r="F15" s="33">
        <v>81</v>
      </c>
      <c r="G15" s="34">
        <f>IF(F15&lt;=1,"",10)</f>
        <v>10</v>
      </c>
      <c r="H15" s="43"/>
      <c r="I15" s="36">
        <v>92</v>
      </c>
      <c r="J15" s="37">
        <f>IF(I15&lt;=1," ",10)</f>
        <v>10</v>
      </c>
      <c r="K15" s="33"/>
      <c r="L15" s="33"/>
      <c r="M15" s="37" t="str">
        <f>IF(L15&lt;=1," ",10)</f>
        <v xml:space="preserve"> </v>
      </c>
      <c r="N15" s="33"/>
      <c r="O15" s="33">
        <v>90</v>
      </c>
      <c r="P15" s="37">
        <f>IF(O15&lt;=1," ",10)</f>
        <v>10</v>
      </c>
      <c r="Q15" s="33"/>
      <c r="R15" s="33">
        <v>119</v>
      </c>
      <c r="S15" s="37">
        <f>IF(R15&lt;=1," ",10)</f>
        <v>10</v>
      </c>
      <c r="T15" s="33"/>
      <c r="U15" s="33">
        <v>154</v>
      </c>
      <c r="V15" s="45">
        <f>IF(U15&lt;=1," ",10)</f>
        <v>10</v>
      </c>
      <c r="W15" s="51">
        <v>18</v>
      </c>
      <c r="X15" s="29">
        <f>SUM(F15:W15)</f>
        <v>604</v>
      </c>
      <c r="AA15" s="39">
        <f>MIN(F15,I15,L15,O15,U15,R15)</f>
        <v>81</v>
      </c>
      <c r="AB15" s="39">
        <f>SUM(X15-AA15)</f>
        <v>523</v>
      </c>
    </row>
    <row r="16" spans="1:28" x14ac:dyDescent="0.25">
      <c r="A16" s="29">
        <v>10</v>
      </c>
      <c r="B16" s="53" t="s">
        <v>38</v>
      </c>
      <c r="C16" s="31">
        <f>VLOOKUP(D16,'[1]Tabelen masters'!C$6:D226,2,FALSE)</f>
        <v>0.75</v>
      </c>
      <c r="D16" s="47">
        <v>23</v>
      </c>
      <c r="E16" s="31">
        <f>D16/25</f>
        <v>0.92</v>
      </c>
      <c r="F16" s="33">
        <v>117</v>
      </c>
      <c r="G16" s="34">
        <f>IF(F16&lt;=1,"",10)</f>
        <v>10</v>
      </c>
      <c r="H16" s="43">
        <v>10</v>
      </c>
      <c r="I16" s="36">
        <v>63</v>
      </c>
      <c r="J16" s="37">
        <f>IF(I16&lt;=1," ",10)</f>
        <v>10</v>
      </c>
      <c r="K16" s="44"/>
      <c r="L16" s="33"/>
      <c r="M16" s="37" t="str">
        <f>IF(L16&lt;=1," ",10)</f>
        <v xml:space="preserve"> </v>
      </c>
      <c r="N16" s="33"/>
      <c r="O16" s="33">
        <v>138</v>
      </c>
      <c r="P16" s="37">
        <f>IF(O16&lt;=1," ",10)</f>
        <v>10</v>
      </c>
      <c r="Q16" s="44">
        <v>18</v>
      </c>
      <c r="R16" s="33">
        <v>68</v>
      </c>
      <c r="S16" s="37">
        <f>IF(R16&lt;=1," ",10)</f>
        <v>10</v>
      </c>
      <c r="T16" s="44"/>
      <c r="U16" s="33">
        <v>91</v>
      </c>
      <c r="V16" s="45">
        <f>IF(U16&lt;=1," ",10)</f>
        <v>10</v>
      </c>
      <c r="W16" s="44">
        <v>26</v>
      </c>
      <c r="X16" s="29">
        <f>SUM(F16:W16)</f>
        <v>581</v>
      </c>
      <c r="AA16" s="39">
        <f>MIN(F16,I16,L16,O16,U16,R16)</f>
        <v>63</v>
      </c>
      <c r="AB16" s="39">
        <f>SUM(X16-AA16)</f>
        <v>518</v>
      </c>
    </row>
    <row r="17" spans="1:28" x14ac:dyDescent="0.25">
      <c r="A17" s="40">
        <v>11</v>
      </c>
      <c r="B17" s="53" t="s">
        <v>39</v>
      </c>
      <c r="C17" s="31">
        <f>VLOOKUP(D17,'[1]Tabelen masters'!C$6:D85,2,FALSE)</f>
        <v>0.95</v>
      </c>
      <c r="D17" s="47">
        <v>26</v>
      </c>
      <c r="E17" s="31">
        <f>D17/25</f>
        <v>1.04</v>
      </c>
      <c r="F17" s="33">
        <v>46</v>
      </c>
      <c r="G17" s="34">
        <f>IF(F17&lt;=1,"",10)</f>
        <v>10</v>
      </c>
      <c r="H17" s="43"/>
      <c r="I17" s="36">
        <v>154</v>
      </c>
      <c r="J17" s="37">
        <f>IF(I17&lt;=1," ",10)</f>
        <v>10</v>
      </c>
      <c r="K17" s="33">
        <v>30</v>
      </c>
      <c r="L17" s="33"/>
      <c r="M17" s="37" t="str">
        <f>IF(L17&lt;=1," ",10)</f>
        <v xml:space="preserve"> </v>
      </c>
      <c r="N17" s="33"/>
      <c r="O17" s="33">
        <v>113</v>
      </c>
      <c r="P17" s="37">
        <f>IF(O17&lt;=1," ",10)</f>
        <v>10</v>
      </c>
      <c r="Q17" s="33">
        <v>28</v>
      </c>
      <c r="R17" s="33">
        <v>107</v>
      </c>
      <c r="S17" s="37">
        <f>IF(R17&lt;=1," ",10)</f>
        <v>10</v>
      </c>
      <c r="T17" s="33"/>
      <c r="U17" s="33">
        <v>0</v>
      </c>
      <c r="V17" s="45" t="str">
        <f>IF(U17&lt;=1," ",10)</f>
        <v xml:space="preserve"> </v>
      </c>
      <c r="W17" s="51"/>
      <c r="X17" s="29">
        <f>SUM(F17:W17)</f>
        <v>518</v>
      </c>
      <c r="AA17" s="39">
        <f>MIN(F17,I17,L17,O17,U17,R17)</f>
        <v>0</v>
      </c>
      <c r="AB17" s="39">
        <f>SUM(X17-AA17)</f>
        <v>518</v>
      </c>
    </row>
    <row r="18" spans="1:28" x14ac:dyDescent="0.25">
      <c r="A18" s="29">
        <v>12</v>
      </c>
      <c r="B18" s="53" t="s">
        <v>40</v>
      </c>
      <c r="C18" s="31">
        <f>VLOOKUP(D18,'[1]Tabelen masters'!C$6:D193,2,FALSE)</f>
        <v>1.25</v>
      </c>
      <c r="D18" s="47">
        <v>33</v>
      </c>
      <c r="E18" s="31">
        <f>D18/25</f>
        <v>1.32</v>
      </c>
      <c r="F18" s="33">
        <v>93</v>
      </c>
      <c r="G18" s="34">
        <f>IF(F18&lt;=1,"",10)</f>
        <v>10</v>
      </c>
      <c r="H18" s="43"/>
      <c r="I18" s="36">
        <v>100</v>
      </c>
      <c r="J18" s="37">
        <f>IF(I18&lt;=1," ",10)</f>
        <v>10</v>
      </c>
      <c r="K18" s="44"/>
      <c r="L18" s="33"/>
      <c r="M18" s="37" t="str">
        <f>IF(L18&lt;=1," ",10)</f>
        <v xml:space="preserve"> </v>
      </c>
      <c r="N18" s="33"/>
      <c r="O18" s="33">
        <v>96</v>
      </c>
      <c r="P18" s="37">
        <f>IF(O18&lt;=1," ",10)</f>
        <v>10</v>
      </c>
      <c r="Q18" s="44"/>
      <c r="R18" s="33">
        <v>113</v>
      </c>
      <c r="S18" s="37">
        <f>IF(R18&lt;=1," ",10)</f>
        <v>10</v>
      </c>
      <c r="T18" s="44">
        <v>24</v>
      </c>
      <c r="U18" s="33">
        <v>112</v>
      </c>
      <c r="V18" s="45">
        <f>IF(U18&lt;=1," ",10)</f>
        <v>10</v>
      </c>
      <c r="W18" s="44">
        <v>22</v>
      </c>
      <c r="X18" s="29">
        <f>SUM(F18:W18)</f>
        <v>610</v>
      </c>
      <c r="AA18" s="39">
        <f>MIN(F18,I18,L18,O18,U18,R18)</f>
        <v>93</v>
      </c>
      <c r="AB18" s="39">
        <f>SUM(X18-AA18)</f>
        <v>517</v>
      </c>
    </row>
    <row r="19" spans="1:28" x14ac:dyDescent="0.25">
      <c r="A19" s="29">
        <v>13</v>
      </c>
      <c r="B19" s="46" t="s">
        <v>41</v>
      </c>
      <c r="C19" s="31">
        <f>VLOOKUP(D19,'[1]Tabelen masters'!C$6:D250,2,FALSE)</f>
        <v>1.55</v>
      </c>
      <c r="D19" s="47">
        <v>40</v>
      </c>
      <c r="E19" s="31">
        <f>D19/25</f>
        <v>1.6</v>
      </c>
      <c r="F19" s="33">
        <v>77</v>
      </c>
      <c r="G19" s="34">
        <f>IF(F19&lt;=1,"",10)</f>
        <v>10</v>
      </c>
      <c r="H19" s="43"/>
      <c r="I19" s="36">
        <v>113</v>
      </c>
      <c r="J19" s="37">
        <f>IF(I19&lt;=1," ",10)</f>
        <v>10</v>
      </c>
      <c r="K19" s="33"/>
      <c r="L19" s="33"/>
      <c r="M19" s="37" t="str">
        <f>IF(L19&lt;=1," ",10)</f>
        <v xml:space="preserve"> </v>
      </c>
      <c r="N19" s="33"/>
      <c r="O19" s="33">
        <v>92</v>
      </c>
      <c r="P19" s="37">
        <f>IF(O19&lt;=1," ",10)</f>
        <v>10</v>
      </c>
      <c r="Q19" s="33"/>
      <c r="R19" s="33">
        <v>165</v>
      </c>
      <c r="S19" s="37">
        <f>IF(R19&lt;=1," ",10)</f>
        <v>10</v>
      </c>
      <c r="T19" s="33">
        <v>22</v>
      </c>
      <c r="U19" s="33">
        <v>0</v>
      </c>
      <c r="V19" s="45" t="str">
        <f>IF(U19&lt;=1," ",10)</f>
        <v xml:space="preserve"> </v>
      </c>
      <c r="W19" s="51"/>
      <c r="X19" s="29">
        <f>SUM(F19:W19)</f>
        <v>509</v>
      </c>
      <c r="AA19" s="39">
        <f>MIN(F19,I19,L19,O19,U19,R19)</f>
        <v>0</v>
      </c>
      <c r="AB19" s="39">
        <f>SUM(X19-AA19)</f>
        <v>509</v>
      </c>
    </row>
    <row r="20" spans="1:28" x14ac:dyDescent="0.25">
      <c r="A20" s="40">
        <v>14</v>
      </c>
      <c r="B20" s="52" t="s">
        <v>42</v>
      </c>
      <c r="C20" s="31">
        <f>VLOOKUP(D20,'[1]Tabelen masters'!C$6:D79,2,FALSE)</f>
        <v>1.35</v>
      </c>
      <c r="D20" s="47">
        <v>35</v>
      </c>
      <c r="E20" s="31">
        <f>D20/25</f>
        <v>1.4</v>
      </c>
      <c r="F20" s="33">
        <v>63</v>
      </c>
      <c r="G20" s="34">
        <f>IF(F20&lt;=1,"",10)</f>
        <v>10</v>
      </c>
      <c r="H20" s="43"/>
      <c r="I20" s="36">
        <v>96</v>
      </c>
      <c r="J20" s="37">
        <f>IF(I20&lt;=1," ",10)</f>
        <v>10</v>
      </c>
      <c r="K20" s="44"/>
      <c r="L20" s="33"/>
      <c r="M20" s="37" t="str">
        <f>IF(L20&lt;=1," ",10)</f>
        <v xml:space="preserve"> </v>
      </c>
      <c r="N20" s="33"/>
      <c r="O20" s="33">
        <v>140</v>
      </c>
      <c r="P20" s="37">
        <f>IF(O20&lt;=1," ",10)</f>
        <v>10</v>
      </c>
      <c r="Q20" s="44">
        <v>10</v>
      </c>
      <c r="R20" s="33">
        <v>93</v>
      </c>
      <c r="S20" s="37">
        <f>IF(R20&lt;=1," ",10)</f>
        <v>10</v>
      </c>
      <c r="T20" s="44"/>
      <c r="U20" s="33">
        <v>101</v>
      </c>
      <c r="V20" s="45">
        <f>IF(U20&lt;=1," ",10)</f>
        <v>10</v>
      </c>
      <c r="W20" s="44">
        <v>10</v>
      </c>
      <c r="X20" s="29">
        <f>SUM(F20:W20)</f>
        <v>563</v>
      </c>
      <c r="AA20" s="39">
        <f>MIN(F20,I20,L20,O20,U20,R20)</f>
        <v>63</v>
      </c>
      <c r="AB20" s="39">
        <f>SUM(X20-AA20)</f>
        <v>500</v>
      </c>
    </row>
    <row r="21" spans="1:28" x14ac:dyDescent="0.25">
      <c r="A21" s="29">
        <v>15</v>
      </c>
      <c r="B21" s="53" t="s">
        <v>43</v>
      </c>
      <c r="C21" s="31">
        <f>VLOOKUP(D21,'[1]Tabelen masters'!C$6:D88,2,FALSE)</f>
        <v>1.05</v>
      </c>
      <c r="D21" s="47">
        <v>28</v>
      </c>
      <c r="E21" s="31">
        <f>D21/25</f>
        <v>1.1200000000000001</v>
      </c>
      <c r="F21" s="33">
        <v>82</v>
      </c>
      <c r="G21" s="34">
        <f>IF(F21&lt;=1,"",10)</f>
        <v>10</v>
      </c>
      <c r="H21" s="43"/>
      <c r="I21" s="36">
        <v>124</v>
      </c>
      <c r="J21" s="37">
        <f>IF(I21&lt;=1," ",10)</f>
        <v>10</v>
      </c>
      <c r="K21" s="33">
        <v>10</v>
      </c>
      <c r="L21" s="33"/>
      <c r="M21" s="37" t="str">
        <f>IF(L21&lt;=1," ",10)</f>
        <v xml:space="preserve"> </v>
      </c>
      <c r="N21" s="33"/>
      <c r="O21" s="33">
        <v>132</v>
      </c>
      <c r="P21" s="37">
        <f>IF(O21&lt;=1," ",10)</f>
        <v>10</v>
      </c>
      <c r="Q21" s="33">
        <v>8</v>
      </c>
      <c r="R21" s="33">
        <v>86</v>
      </c>
      <c r="S21" s="37">
        <f>IF(R21&lt;=1," ",10)</f>
        <v>10</v>
      </c>
      <c r="T21" s="33"/>
      <c r="U21" s="33">
        <v>83</v>
      </c>
      <c r="V21" s="45">
        <f>IF(U21&lt;=1," ",10)</f>
        <v>10</v>
      </c>
      <c r="W21" s="51"/>
      <c r="X21" s="29">
        <f>SUM(F21:W21)</f>
        <v>575</v>
      </c>
      <c r="AA21" s="39">
        <f>MIN(F21,I21,L21,O21,U21,R21)</f>
        <v>82</v>
      </c>
      <c r="AB21" s="39">
        <f>SUM(X21-AA21)</f>
        <v>493</v>
      </c>
    </row>
    <row r="22" spans="1:28" x14ac:dyDescent="0.25">
      <c r="A22" s="29">
        <v>16</v>
      </c>
      <c r="B22" s="53" t="s">
        <v>44</v>
      </c>
      <c r="C22" s="31">
        <f>VLOOKUP(D22,'[1]Tabelen masters'!C$6:D158,2,FALSE)</f>
        <v>1.35</v>
      </c>
      <c r="D22" s="47">
        <v>35</v>
      </c>
      <c r="E22" s="31">
        <f>D22/25</f>
        <v>1.4</v>
      </c>
      <c r="F22" s="33">
        <v>96</v>
      </c>
      <c r="G22" s="34">
        <f>IF(F22&lt;=1,"",10)</f>
        <v>10</v>
      </c>
      <c r="H22" s="43"/>
      <c r="I22" s="36">
        <v>119</v>
      </c>
      <c r="J22" s="37">
        <f>IF(I22&lt;=1," ",10)</f>
        <v>10</v>
      </c>
      <c r="K22" s="44"/>
      <c r="L22" s="33"/>
      <c r="M22" s="37" t="str">
        <f>IF(L22&lt;=1," ",10)</f>
        <v xml:space="preserve"> </v>
      </c>
      <c r="N22" s="33"/>
      <c r="O22" s="33">
        <v>90</v>
      </c>
      <c r="P22" s="37">
        <f>IF(O22&lt;=1," ",10)</f>
        <v>10</v>
      </c>
      <c r="Q22" s="44"/>
      <c r="R22" s="33">
        <v>130</v>
      </c>
      <c r="S22" s="37">
        <f>IF(R22&lt;=1," ",10)</f>
        <v>10</v>
      </c>
      <c r="T22" s="44">
        <v>18</v>
      </c>
      <c r="U22" s="33">
        <v>0</v>
      </c>
      <c r="V22" s="45" t="str">
        <f>IF(U22&lt;=1," ",10)</f>
        <v xml:space="preserve"> </v>
      </c>
      <c r="W22" s="44"/>
      <c r="X22" s="29">
        <f>SUM(F22:W22)</f>
        <v>493</v>
      </c>
      <c r="AA22" s="39">
        <f>MIN(F22,I22,L22,O22,U22,R22)</f>
        <v>0</v>
      </c>
      <c r="AB22" s="39">
        <f>SUM(X22-AA22)</f>
        <v>493</v>
      </c>
    </row>
    <row r="23" spans="1:28" x14ac:dyDescent="0.25">
      <c r="A23" s="40">
        <v>17</v>
      </c>
      <c r="B23" s="53" t="s">
        <v>45</v>
      </c>
      <c r="C23" s="31">
        <f>VLOOKUP(D23,'[1]Tabelen masters'!C$6:D76,2,FALSE)</f>
        <v>1.55</v>
      </c>
      <c r="D23" s="47">
        <v>40</v>
      </c>
      <c r="E23" s="31">
        <f>D23/25</f>
        <v>1.6</v>
      </c>
      <c r="F23" s="33">
        <v>76</v>
      </c>
      <c r="G23" s="34">
        <f>IF(F23&lt;=1,"",10)</f>
        <v>10</v>
      </c>
      <c r="H23" s="43"/>
      <c r="I23" s="36">
        <v>65</v>
      </c>
      <c r="J23" s="37">
        <f>IF(I23&lt;=1," ",10)</f>
        <v>10</v>
      </c>
      <c r="K23" s="33"/>
      <c r="L23" s="33"/>
      <c r="M23" s="37" t="str">
        <f>IF(L23&lt;=1," ",10)</f>
        <v xml:space="preserve"> </v>
      </c>
      <c r="N23" s="33"/>
      <c r="O23" s="33">
        <v>122</v>
      </c>
      <c r="P23" s="37">
        <f>IF(O23&lt;=1," ",10)</f>
        <v>10</v>
      </c>
      <c r="Q23" s="33">
        <v>22</v>
      </c>
      <c r="R23" s="33">
        <v>121</v>
      </c>
      <c r="S23" s="37">
        <f>IF(R23&lt;=1," ",10)</f>
        <v>10</v>
      </c>
      <c r="T23" s="33">
        <v>14</v>
      </c>
      <c r="U23" s="33">
        <v>87</v>
      </c>
      <c r="V23" s="45">
        <f>IF(U23&lt;=1," ",10)</f>
        <v>10</v>
      </c>
      <c r="W23" s="51"/>
      <c r="X23" s="29">
        <f>SUM(F23:W23)</f>
        <v>557</v>
      </c>
      <c r="Z23" s="54"/>
      <c r="AA23" s="39">
        <f>MIN(F23,I23,L23,O23,U23,R23)</f>
        <v>65</v>
      </c>
      <c r="AB23" s="39">
        <f>SUM(X23-AA23)</f>
        <v>492</v>
      </c>
    </row>
    <row r="24" spans="1:28" x14ac:dyDescent="0.25">
      <c r="A24" s="29">
        <v>18</v>
      </c>
      <c r="B24" s="53" t="s">
        <v>46</v>
      </c>
      <c r="C24" s="31">
        <f>VLOOKUP(D24,'[1]Tabelen masters'!C$6:D187,2,FALSE)</f>
        <v>1.05</v>
      </c>
      <c r="D24" s="47">
        <v>28</v>
      </c>
      <c r="E24" s="31">
        <f>D24/25</f>
        <v>1.1200000000000001</v>
      </c>
      <c r="F24" s="33">
        <v>103</v>
      </c>
      <c r="G24" s="34">
        <f>IF(F24&lt;=1,"",10)</f>
        <v>10</v>
      </c>
      <c r="H24" s="43">
        <v>28</v>
      </c>
      <c r="I24" s="36">
        <v>103</v>
      </c>
      <c r="J24" s="37">
        <f>IF(I24&lt;=1," ",10)</f>
        <v>10</v>
      </c>
      <c r="K24" s="44"/>
      <c r="L24" s="33"/>
      <c r="M24" s="37" t="str">
        <f>IF(L24&lt;=1," ",10)</f>
        <v xml:space="preserve"> </v>
      </c>
      <c r="N24" s="33"/>
      <c r="O24" s="33">
        <v>60</v>
      </c>
      <c r="P24" s="37">
        <f>IF(O24&lt;=1," ",10)</f>
        <v>10</v>
      </c>
      <c r="Q24" s="44"/>
      <c r="R24" s="33">
        <v>123</v>
      </c>
      <c r="S24" s="37">
        <f>IF(R24&lt;=1," ",10)</f>
        <v>10</v>
      </c>
      <c r="T24" s="44">
        <v>30</v>
      </c>
      <c r="U24" s="33">
        <v>0</v>
      </c>
      <c r="V24" s="45" t="str">
        <f>IF(U24&lt;=1," ",10)</f>
        <v xml:space="preserve"> </v>
      </c>
      <c r="W24" s="44"/>
      <c r="X24" s="29">
        <f>SUM(F24:W24)</f>
        <v>487</v>
      </c>
      <c r="AA24" s="39">
        <f>MIN(F24,I24,L24,O24,U24,R24)</f>
        <v>0</v>
      </c>
      <c r="AB24" s="39">
        <f>SUM(X24-AA24)</f>
        <v>487</v>
      </c>
    </row>
    <row r="25" spans="1:28" x14ac:dyDescent="0.25">
      <c r="A25" s="29">
        <v>19</v>
      </c>
      <c r="B25" s="53" t="s">
        <v>47</v>
      </c>
      <c r="C25" s="31">
        <f>VLOOKUP(D25,'[1]Tabelen masters'!C$6:D77,2,FALSE)</f>
        <v>0.47</v>
      </c>
      <c r="D25" s="47">
        <v>18</v>
      </c>
      <c r="E25" s="31">
        <f>D25/25</f>
        <v>0.72</v>
      </c>
      <c r="F25" s="33">
        <v>95</v>
      </c>
      <c r="G25" s="34">
        <f>IF(F25&lt;=1,"",10)</f>
        <v>10</v>
      </c>
      <c r="H25" s="43"/>
      <c r="I25" s="36">
        <v>47</v>
      </c>
      <c r="J25" s="37">
        <f>IF(I25&lt;=1," ",10)</f>
        <v>10</v>
      </c>
      <c r="K25" s="33"/>
      <c r="L25" s="33"/>
      <c r="M25" s="37" t="str">
        <f>IF(L25&lt;=1," ",10)</f>
        <v xml:space="preserve"> </v>
      </c>
      <c r="N25" s="33"/>
      <c r="O25" s="33">
        <v>91</v>
      </c>
      <c r="P25" s="37">
        <f>IF(O25&lt;=1," ",10)</f>
        <v>10</v>
      </c>
      <c r="Q25" s="33"/>
      <c r="R25" s="33">
        <v>111</v>
      </c>
      <c r="S25" s="37">
        <f>IF(R25&lt;=1," ",10)</f>
        <v>10</v>
      </c>
      <c r="T25" s="33">
        <v>8</v>
      </c>
      <c r="U25" s="33">
        <v>102</v>
      </c>
      <c r="V25" s="45">
        <f>IF(U25&lt;=1," ",10)</f>
        <v>10</v>
      </c>
      <c r="W25" s="51">
        <v>28</v>
      </c>
      <c r="X25" s="29">
        <f>SUM(F25:W25)</f>
        <v>532</v>
      </c>
      <c r="AA25" s="39">
        <f>MIN(F25,I25,L25,O25,U25,R25)</f>
        <v>47</v>
      </c>
      <c r="AB25" s="39">
        <f>SUM(X25-AA25)</f>
        <v>485</v>
      </c>
    </row>
    <row r="26" spans="1:28" x14ac:dyDescent="0.25">
      <c r="A26" s="40">
        <v>20</v>
      </c>
      <c r="B26" s="53" t="s">
        <v>48</v>
      </c>
      <c r="C26" s="31">
        <f>VLOOKUP(D26,'[1]Tabelen masters'!C$6:D93,2,FALSE)</f>
        <v>1.25</v>
      </c>
      <c r="D26" s="47">
        <v>33</v>
      </c>
      <c r="E26" s="31">
        <f>D26/25</f>
        <v>1.32</v>
      </c>
      <c r="F26" s="33">
        <v>61</v>
      </c>
      <c r="G26" s="34">
        <f>IF(F26&lt;=1,"",10)</f>
        <v>10</v>
      </c>
      <c r="H26" s="43"/>
      <c r="I26" s="36">
        <v>85</v>
      </c>
      <c r="J26" s="37">
        <f>IF(I26&lt;=1," ",10)</f>
        <v>10</v>
      </c>
      <c r="K26" s="44"/>
      <c r="L26" s="33"/>
      <c r="M26" s="37" t="str">
        <f>IF(L26&lt;=1," ",10)</f>
        <v xml:space="preserve"> </v>
      </c>
      <c r="N26" s="33"/>
      <c r="O26" s="33">
        <v>89</v>
      </c>
      <c r="P26" s="37">
        <f>IF(O26&lt;=1," ",10)</f>
        <v>10</v>
      </c>
      <c r="Q26" s="44"/>
      <c r="R26" s="33">
        <v>110</v>
      </c>
      <c r="S26" s="37">
        <f>IF(R26&lt;=1," ",10)</f>
        <v>10</v>
      </c>
      <c r="T26" s="44"/>
      <c r="U26" s="33">
        <v>150</v>
      </c>
      <c r="V26" s="45">
        <f>IF(U26&lt;=1," ",10)</f>
        <v>10</v>
      </c>
      <c r="W26" s="44"/>
      <c r="X26" s="29">
        <f>SUM(F26:W26)</f>
        <v>545</v>
      </c>
      <c r="AA26" s="39">
        <f>MIN(F26,I26,L26,O26,U26,R26)</f>
        <v>61</v>
      </c>
      <c r="AB26" s="39">
        <f>SUM(X26-AA26)</f>
        <v>484</v>
      </c>
    </row>
    <row r="27" spans="1:28" x14ac:dyDescent="0.25">
      <c r="A27" s="29">
        <v>21</v>
      </c>
      <c r="B27" s="53" t="s">
        <v>49</v>
      </c>
      <c r="C27" s="31">
        <f>VLOOKUP(D27,'[1]Tabelen masters'!C$6:D218,2,FALSE)</f>
        <v>1.25</v>
      </c>
      <c r="D27" s="47">
        <v>33</v>
      </c>
      <c r="E27" s="31">
        <f>D27/25</f>
        <v>1.32</v>
      </c>
      <c r="F27" s="33">
        <v>103</v>
      </c>
      <c r="G27" s="34">
        <f>IF(F27&lt;=1,"",10)</f>
        <v>10</v>
      </c>
      <c r="H27" s="43">
        <v>12</v>
      </c>
      <c r="I27" s="36">
        <v>113</v>
      </c>
      <c r="J27" s="37">
        <f>IF(I27&lt;=1," ",10)</f>
        <v>10</v>
      </c>
      <c r="K27" s="33"/>
      <c r="L27" s="33"/>
      <c r="M27" s="37" t="str">
        <f>IF(L27&lt;=1," ",10)</f>
        <v xml:space="preserve"> </v>
      </c>
      <c r="N27" s="33"/>
      <c r="O27" s="33">
        <v>110</v>
      </c>
      <c r="P27" s="37">
        <f>IF(O27&lt;=1," ",10)</f>
        <v>10</v>
      </c>
      <c r="Q27" s="33"/>
      <c r="R27" s="33">
        <v>75</v>
      </c>
      <c r="S27" s="37">
        <f>IF(R27&lt;=1," ",10)</f>
        <v>10</v>
      </c>
      <c r="T27" s="33"/>
      <c r="U27" s="33">
        <v>74</v>
      </c>
      <c r="V27" s="45">
        <f>IF(U27&lt;=1," ",10)</f>
        <v>10</v>
      </c>
      <c r="W27" s="51"/>
      <c r="X27" s="29">
        <f>SUM(F27:W27)</f>
        <v>537</v>
      </c>
      <c r="AA27" s="39">
        <f>MIN(F27,I27,L27,O27,U27,R27)</f>
        <v>74</v>
      </c>
      <c r="AB27" s="39">
        <f>SUM(X27-AA27)</f>
        <v>463</v>
      </c>
    </row>
    <row r="28" spans="1:28" x14ac:dyDescent="0.25">
      <c r="A28" s="29">
        <v>22</v>
      </c>
      <c r="B28" s="53" t="s">
        <v>50</v>
      </c>
      <c r="C28" s="31">
        <f>VLOOKUP(D28,'[1]Tabelen masters'!C$6:D61,2,FALSE)</f>
        <v>0.65</v>
      </c>
      <c r="D28" s="47">
        <v>22</v>
      </c>
      <c r="E28" s="31">
        <f>D28/25</f>
        <v>0.88</v>
      </c>
      <c r="F28" s="33">
        <v>95</v>
      </c>
      <c r="G28" s="34">
        <f>IF(F28&lt;=1,"",10)</f>
        <v>10</v>
      </c>
      <c r="H28" s="43"/>
      <c r="I28" s="36">
        <v>102</v>
      </c>
      <c r="J28" s="37">
        <f>IF(I28&lt;=1," ",10)</f>
        <v>10</v>
      </c>
      <c r="K28" s="44"/>
      <c r="L28" s="33"/>
      <c r="M28" s="37" t="str">
        <f>IF(L28&lt;=1," ",10)</f>
        <v xml:space="preserve"> </v>
      </c>
      <c r="N28" s="33"/>
      <c r="O28" s="33">
        <v>109</v>
      </c>
      <c r="P28" s="37">
        <f>IF(O28&lt;=1," ",10)</f>
        <v>10</v>
      </c>
      <c r="Q28" s="44"/>
      <c r="R28" s="33">
        <v>95</v>
      </c>
      <c r="S28" s="37">
        <f>IF(R28&lt;=1," ",10)</f>
        <v>10</v>
      </c>
      <c r="T28" s="44"/>
      <c r="U28" s="33">
        <v>106</v>
      </c>
      <c r="V28" s="45">
        <f>IF(U28&lt;=1," ",10)</f>
        <v>10</v>
      </c>
      <c r="W28" s="44"/>
      <c r="X28" s="29">
        <f>SUM(F28:W28)</f>
        <v>557</v>
      </c>
      <c r="AA28" s="39">
        <f>MIN(F28,I28,L28,O28,U28,R28)</f>
        <v>95</v>
      </c>
      <c r="AB28" s="39">
        <f>SUM(X28-AA28)</f>
        <v>462</v>
      </c>
    </row>
    <row r="29" spans="1:28" x14ac:dyDescent="0.25">
      <c r="A29" s="40">
        <v>23</v>
      </c>
      <c r="B29" s="53" t="s">
        <v>51</v>
      </c>
      <c r="C29" s="31">
        <f>VLOOKUP(D29,'[1]Tabelen masters'!C$6:D200,2,FALSE)</f>
        <v>1.35</v>
      </c>
      <c r="D29" s="47">
        <v>35</v>
      </c>
      <c r="E29" s="31">
        <f>D29/25</f>
        <v>1.4</v>
      </c>
      <c r="F29" s="33">
        <v>62</v>
      </c>
      <c r="G29" s="34">
        <f>IF(F29&lt;=1,"",10)</f>
        <v>10</v>
      </c>
      <c r="H29" s="43"/>
      <c r="I29" s="36">
        <v>95</v>
      </c>
      <c r="J29" s="37">
        <f>IF(I29&lt;=1," ",10)</f>
        <v>10</v>
      </c>
      <c r="K29" s="33"/>
      <c r="L29" s="33"/>
      <c r="M29" s="37" t="str">
        <f>IF(L29&lt;=1," ",10)</f>
        <v xml:space="preserve"> </v>
      </c>
      <c r="N29" s="33"/>
      <c r="O29" s="33">
        <v>81</v>
      </c>
      <c r="P29" s="37">
        <f>IF(O29&lt;=1," ",10)</f>
        <v>10</v>
      </c>
      <c r="Q29" s="33"/>
      <c r="R29" s="33">
        <v>86</v>
      </c>
      <c r="S29" s="37">
        <f>IF(R29&lt;=1," ",10)</f>
        <v>10</v>
      </c>
      <c r="T29" s="33"/>
      <c r="U29" s="33">
        <v>146</v>
      </c>
      <c r="V29" s="45">
        <f>IF(U29&lt;=1," ",10)</f>
        <v>10</v>
      </c>
      <c r="W29" s="51"/>
      <c r="X29" s="29">
        <f>SUM(F29:W29)</f>
        <v>520</v>
      </c>
      <c r="AA29" s="39">
        <f>MIN(F29,I29,L29,O29,U29,R29)</f>
        <v>62</v>
      </c>
      <c r="AB29" s="39">
        <f>SUM(X29-AA29)</f>
        <v>458</v>
      </c>
    </row>
    <row r="30" spans="1:28" x14ac:dyDescent="0.25">
      <c r="A30" s="29">
        <v>24</v>
      </c>
      <c r="B30" s="46" t="s">
        <v>52</v>
      </c>
      <c r="C30" s="31">
        <f>VLOOKUP(D30,'[1]Tabelen masters'!C$6:D260,2,FALSE)</f>
        <v>1.1499999999999999</v>
      </c>
      <c r="D30" s="47">
        <v>30</v>
      </c>
      <c r="E30" s="31">
        <f>D30/25</f>
        <v>1.2</v>
      </c>
      <c r="F30" s="33">
        <v>42</v>
      </c>
      <c r="G30" s="34">
        <f>IF(F30&lt;=1,"",10)</f>
        <v>10</v>
      </c>
      <c r="H30" s="43"/>
      <c r="I30" s="36">
        <v>112</v>
      </c>
      <c r="J30" s="37">
        <f>IF(I30&lt;=1," ",10)</f>
        <v>10</v>
      </c>
      <c r="K30" s="44"/>
      <c r="L30" s="33"/>
      <c r="M30" s="37" t="str">
        <f>IF(L30&lt;=1," ",10)</f>
        <v xml:space="preserve"> </v>
      </c>
      <c r="N30" s="33"/>
      <c r="O30" s="33">
        <v>112</v>
      </c>
      <c r="P30" s="37">
        <f>IF(O30&lt;=1," ",10)</f>
        <v>10</v>
      </c>
      <c r="Q30" s="44">
        <v>14</v>
      </c>
      <c r="R30" s="33">
        <v>86</v>
      </c>
      <c r="S30" s="37">
        <f>IF(R30&lt;=1," ",10)</f>
        <v>10</v>
      </c>
      <c r="T30" s="44"/>
      <c r="U30" s="33">
        <v>77</v>
      </c>
      <c r="V30" s="45">
        <f>IF(U30&lt;=1," ",10)</f>
        <v>10</v>
      </c>
      <c r="W30" s="44"/>
      <c r="X30" s="29">
        <f>SUM(F30:W30)</f>
        <v>493</v>
      </c>
      <c r="AA30" s="39">
        <f>MIN(F30,I30,L30,O30,U30,R30)</f>
        <v>42</v>
      </c>
      <c r="AB30" s="39">
        <f>SUM(X30-AA30)</f>
        <v>451</v>
      </c>
    </row>
    <row r="31" spans="1:28" x14ac:dyDescent="0.25">
      <c r="A31" s="29">
        <v>25</v>
      </c>
      <c r="B31" s="55" t="s">
        <v>53</v>
      </c>
      <c r="C31" s="31">
        <f>VLOOKUP(D31,'[1]Tabelen masters'!C$6:D141,2,FALSE)</f>
        <v>0.95</v>
      </c>
      <c r="D31" s="56">
        <v>26</v>
      </c>
      <c r="E31" s="31">
        <f>D31/25</f>
        <v>1.04</v>
      </c>
      <c r="F31" s="33">
        <v>115</v>
      </c>
      <c r="G31" s="34">
        <f>IF(F31&lt;=1,"",10)</f>
        <v>10</v>
      </c>
      <c r="H31" s="43"/>
      <c r="I31" s="36">
        <v>111</v>
      </c>
      <c r="J31" s="37">
        <f>IF(I31&lt;=1," ",10)</f>
        <v>10</v>
      </c>
      <c r="K31" s="33"/>
      <c r="L31" s="33"/>
      <c r="M31" s="37" t="str">
        <f>IF(L31&lt;=1," ",10)</f>
        <v xml:space="preserve"> </v>
      </c>
      <c r="N31" s="33"/>
      <c r="O31" s="33">
        <v>0</v>
      </c>
      <c r="P31" s="37" t="str">
        <f>IF(O31&lt;=1," ",10)</f>
        <v xml:space="preserve"> </v>
      </c>
      <c r="Q31" s="33"/>
      <c r="R31" s="33">
        <v>90</v>
      </c>
      <c r="S31" s="37">
        <f>IF(R31&lt;=1," ",10)</f>
        <v>10</v>
      </c>
      <c r="T31" s="33"/>
      <c r="U31" s="33">
        <v>80</v>
      </c>
      <c r="V31" s="45">
        <f>IF(U31&lt;=1," ",10)</f>
        <v>10</v>
      </c>
      <c r="W31" s="51"/>
      <c r="X31" s="29">
        <f>SUM(F31:W31)</f>
        <v>436</v>
      </c>
      <c r="AA31" s="39">
        <f>MIN(F31,I31,L31,O31,U31,R31)</f>
        <v>0</v>
      </c>
      <c r="AB31" s="39">
        <f>SUM(X31-AA31)</f>
        <v>436</v>
      </c>
    </row>
    <row r="32" spans="1:28" x14ac:dyDescent="0.25">
      <c r="A32" s="40">
        <v>26</v>
      </c>
      <c r="B32" s="53" t="s">
        <v>54</v>
      </c>
      <c r="C32" s="31">
        <f>VLOOKUP(D32,'[1]Tabelen masters'!C$6:D232,2,FALSE)</f>
        <v>1.25</v>
      </c>
      <c r="D32" s="47">
        <v>33</v>
      </c>
      <c r="E32" s="31">
        <f>D32/25</f>
        <v>1.32</v>
      </c>
      <c r="F32" s="33">
        <v>145</v>
      </c>
      <c r="G32" s="34">
        <f>IF(F32&lt;=1,"",10)</f>
        <v>10</v>
      </c>
      <c r="H32" s="43">
        <v>8</v>
      </c>
      <c r="I32" s="36">
        <v>90</v>
      </c>
      <c r="J32" s="37">
        <f>IF(I32&lt;=1," ",10)</f>
        <v>10</v>
      </c>
      <c r="K32" s="44"/>
      <c r="L32" s="33"/>
      <c r="M32" s="37" t="str">
        <f>IF(L32&lt;=1," ",10)</f>
        <v xml:space="preserve"> </v>
      </c>
      <c r="N32" s="33"/>
      <c r="O32" s="33">
        <v>0</v>
      </c>
      <c r="P32" s="37" t="str">
        <f>IF(O32&lt;=1," ",10)</f>
        <v xml:space="preserve"> </v>
      </c>
      <c r="Q32" s="44"/>
      <c r="R32" s="33">
        <v>68</v>
      </c>
      <c r="S32" s="37">
        <f>IF(R32&lt;=1," ",10)</f>
        <v>10</v>
      </c>
      <c r="T32" s="44"/>
      <c r="U32" s="33">
        <v>83</v>
      </c>
      <c r="V32" s="45">
        <f>IF(U32&lt;=1," ",10)</f>
        <v>10</v>
      </c>
      <c r="W32" s="44"/>
      <c r="X32" s="29">
        <f>SUM(F32:W32)</f>
        <v>434</v>
      </c>
      <c r="AA32" s="39">
        <f>MIN(F32,I32,L32,O32,U32,R32)</f>
        <v>0</v>
      </c>
      <c r="AB32" s="39">
        <f>SUM(X32-AA32)</f>
        <v>434</v>
      </c>
    </row>
    <row r="33" spans="1:28" x14ac:dyDescent="0.25">
      <c r="A33" s="29">
        <v>27</v>
      </c>
      <c r="B33" s="53" t="s">
        <v>55</v>
      </c>
      <c r="C33" s="31">
        <f>VLOOKUP(D33,'[1]Tabelen masters'!C$6:D72,2,FALSE)</f>
        <v>1.35</v>
      </c>
      <c r="D33" s="47">
        <v>35</v>
      </c>
      <c r="E33" s="31">
        <f>D33/25</f>
        <v>1.4</v>
      </c>
      <c r="F33" s="33">
        <v>103</v>
      </c>
      <c r="G33" s="34">
        <f>IF(F33&lt;=1,"",10)</f>
        <v>10</v>
      </c>
      <c r="H33" s="43"/>
      <c r="I33" s="36">
        <v>111</v>
      </c>
      <c r="J33" s="37">
        <f>IF(I33&lt;=1," ",10)</f>
        <v>10</v>
      </c>
      <c r="K33" s="33"/>
      <c r="L33" s="33"/>
      <c r="M33" s="37" t="str">
        <f>IF(L33&lt;=1," ",10)</f>
        <v xml:space="preserve"> </v>
      </c>
      <c r="N33" s="33"/>
      <c r="O33" s="33">
        <v>0</v>
      </c>
      <c r="P33" s="37" t="str">
        <f>IF(O33&lt;=1," ",10)</f>
        <v xml:space="preserve"> </v>
      </c>
      <c r="Q33" s="33"/>
      <c r="R33" s="33">
        <v>72</v>
      </c>
      <c r="S33" s="37">
        <f>IF(R33&lt;=1," ",10)</f>
        <v>10</v>
      </c>
      <c r="T33" s="33"/>
      <c r="U33" s="33">
        <v>105</v>
      </c>
      <c r="V33" s="45">
        <f>IF(U33&lt;=1," ",10)</f>
        <v>10</v>
      </c>
      <c r="W33" s="51"/>
      <c r="X33" s="29">
        <f>SUM(F33:W33)</f>
        <v>431</v>
      </c>
      <c r="AA33" s="39">
        <f>MIN(F33,I33,L33,O33,U33,R33)</f>
        <v>0</v>
      </c>
      <c r="AB33" s="39">
        <f>SUM(X33-AA33)</f>
        <v>431</v>
      </c>
    </row>
    <row r="34" spans="1:28" x14ac:dyDescent="0.25">
      <c r="A34" s="29">
        <v>28</v>
      </c>
      <c r="B34" s="53" t="s">
        <v>56</v>
      </c>
      <c r="C34" s="31">
        <f>VLOOKUP(D34,'[1]Tabelen masters'!C$6:D220,2,FALSE)</f>
        <v>0.95</v>
      </c>
      <c r="D34" s="47">
        <v>26</v>
      </c>
      <c r="E34" s="31">
        <f>D34/25</f>
        <v>1.04</v>
      </c>
      <c r="F34" s="33">
        <v>108</v>
      </c>
      <c r="G34" s="34">
        <f>IF(F34&lt;=1,"",10)</f>
        <v>10</v>
      </c>
      <c r="H34" s="43">
        <v>16</v>
      </c>
      <c r="I34" s="36">
        <v>108</v>
      </c>
      <c r="J34" s="37">
        <f>IF(I34&lt;=1," ",10)</f>
        <v>10</v>
      </c>
      <c r="K34" s="44"/>
      <c r="L34" s="33"/>
      <c r="M34" s="37" t="str">
        <f>IF(L34&lt;=1," ",10)</f>
        <v xml:space="preserve"> </v>
      </c>
      <c r="N34" s="33"/>
      <c r="O34" s="33">
        <v>0</v>
      </c>
      <c r="P34" s="37" t="str">
        <f>IF(O34&lt;=1," ",10)</f>
        <v xml:space="preserve"> </v>
      </c>
      <c r="Q34" s="44"/>
      <c r="R34" s="33">
        <v>147</v>
      </c>
      <c r="S34" s="37">
        <f>IF(R34&lt;=1," ",10)</f>
        <v>10</v>
      </c>
      <c r="T34" s="44">
        <v>16</v>
      </c>
      <c r="U34" s="33">
        <v>0</v>
      </c>
      <c r="V34" s="45" t="str">
        <f>IF(U34&lt;=1," ",10)</f>
        <v xml:space="preserve"> </v>
      </c>
      <c r="W34" s="44"/>
      <c r="X34" s="29">
        <f>SUM(F34:W34)</f>
        <v>425</v>
      </c>
      <c r="AA34" s="39">
        <f>MIN(F34,I34,L34,O34,U34,R34)</f>
        <v>0</v>
      </c>
      <c r="AB34" s="39">
        <f>SUM(X34-AA34)</f>
        <v>425</v>
      </c>
    </row>
    <row r="35" spans="1:28" x14ac:dyDescent="0.25">
      <c r="A35" s="40">
        <v>29</v>
      </c>
      <c r="B35" s="53" t="s">
        <v>57</v>
      </c>
      <c r="C35" s="31">
        <f>VLOOKUP(D35,'[1]Tabelen masters'!C$6:D100,2,FALSE)</f>
        <v>0.55000000000000004</v>
      </c>
      <c r="D35" s="47">
        <v>20</v>
      </c>
      <c r="E35" s="31">
        <f>D35/25</f>
        <v>0.8</v>
      </c>
      <c r="F35" s="33">
        <v>86</v>
      </c>
      <c r="G35" s="34">
        <f>IF(F35&lt;=1,"",10)</f>
        <v>10</v>
      </c>
      <c r="H35" s="43"/>
      <c r="I35" s="36">
        <v>122</v>
      </c>
      <c r="J35" s="37">
        <f>IF(I35&lt;=1," ",10)</f>
        <v>10</v>
      </c>
      <c r="K35" s="33">
        <v>20</v>
      </c>
      <c r="L35" s="33"/>
      <c r="M35" s="37" t="str">
        <f>IF(L35&lt;=1," ",10)</f>
        <v xml:space="preserve"> </v>
      </c>
      <c r="N35" s="33"/>
      <c r="O35" s="33">
        <v>0</v>
      </c>
      <c r="P35" s="37" t="str">
        <f>IF(O35&lt;=1," ",10)</f>
        <v xml:space="preserve"> </v>
      </c>
      <c r="Q35" s="33"/>
      <c r="R35" s="33">
        <v>78</v>
      </c>
      <c r="S35" s="37">
        <f>IF(R35&lt;=1," ",10)</f>
        <v>10</v>
      </c>
      <c r="T35" s="33"/>
      <c r="U35" s="33">
        <v>75</v>
      </c>
      <c r="V35" s="45">
        <f>IF(U35&lt;=1," ",10)</f>
        <v>10</v>
      </c>
      <c r="W35" s="51"/>
      <c r="X35" s="29">
        <f>SUM(F35:W35)</f>
        <v>421</v>
      </c>
      <c r="AA35" s="39">
        <f>MIN(F35,I35,L35,O35,U35,R35)</f>
        <v>0</v>
      </c>
      <c r="AB35" s="39">
        <f>SUM(X35-AA35)</f>
        <v>421</v>
      </c>
    </row>
    <row r="36" spans="1:28" x14ac:dyDescent="0.25">
      <c r="A36" s="29">
        <v>30</v>
      </c>
      <c r="B36" s="53" t="s">
        <v>58</v>
      </c>
      <c r="C36" s="31">
        <f>VLOOKUP(D36,'[1]Tabelen masters'!C$6:D118,2,FALSE)</f>
        <v>0.47</v>
      </c>
      <c r="D36" s="47">
        <v>18</v>
      </c>
      <c r="E36" s="31">
        <f>D36/25</f>
        <v>0.72</v>
      </c>
      <c r="F36" s="33">
        <v>80</v>
      </c>
      <c r="G36" s="34">
        <f>IF(F36&lt;=1,"",10)</f>
        <v>10</v>
      </c>
      <c r="H36" s="43"/>
      <c r="I36" s="36">
        <v>105</v>
      </c>
      <c r="J36" s="37">
        <f>IF(I36&lt;=1," ",10)</f>
        <v>10</v>
      </c>
      <c r="K36" s="44"/>
      <c r="L36" s="33"/>
      <c r="M36" s="37" t="str">
        <f>IF(L36&lt;=1," ",10)</f>
        <v xml:space="preserve"> </v>
      </c>
      <c r="N36" s="33"/>
      <c r="O36" s="33">
        <v>93</v>
      </c>
      <c r="P36" s="37">
        <f>IF(O36&lt;=1," ",10)</f>
        <v>10</v>
      </c>
      <c r="Q36" s="44"/>
      <c r="R36" s="33">
        <v>61</v>
      </c>
      <c r="S36" s="37">
        <f>IF(R36&lt;=1," ",10)</f>
        <v>10</v>
      </c>
      <c r="T36" s="44"/>
      <c r="U36" s="33">
        <v>58</v>
      </c>
      <c r="V36" s="45">
        <f>IF(U36&lt;=1," ",10)</f>
        <v>10</v>
      </c>
      <c r="W36" s="44"/>
      <c r="X36" s="29">
        <f>SUM(F36:W36)</f>
        <v>447</v>
      </c>
      <c r="AA36" s="39">
        <f>MIN(F36,I36,L36,O36,U36,R36)</f>
        <v>58</v>
      </c>
      <c r="AB36" s="39">
        <f>SUM(X36-AA36)</f>
        <v>389</v>
      </c>
    </row>
    <row r="37" spans="1:28" x14ac:dyDescent="0.25">
      <c r="A37" s="29">
        <v>31</v>
      </c>
      <c r="B37" s="53" t="s">
        <v>59</v>
      </c>
      <c r="C37" s="31">
        <f>VLOOKUP(D37,'[1]Tabelen masters'!C$6:D219,2,FALSE)</f>
        <v>1.45</v>
      </c>
      <c r="D37" s="47">
        <v>38</v>
      </c>
      <c r="E37" s="31">
        <f>D37/25</f>
        <v>1.52</v>
      </c>
      <c r="F37" s="33">
        <v>101</v>
      </c>
      <c r="G37" s="34">
        <f>IF(F37&lt;=1,"",10)</f>
        <v>10</v>
      </c>
      <c r="H37" s="43"/>
      <c r="I37" s="36">
        <v>142</v>
      </c>
      <c r="J37" s="37">
        <f>IF(I37&lt;=1," ",10)</f>
        <v>10</v>
      </c>
      <c r="K37" s="33">
        <v>12</v>
      </c>
      <c r="L37" s="33"/>
      <c r="M37" s="37" t="str">
        <f>IF(L37&lt;=1," ",10)</f>
        <v xml:space="preserve"> </v>
      </c>
      <c r="N37" s="33"/>
      <c r="O37" s="33">
        <v>0</v>
      </c>
      <c r="P37" s="37" t="str">
        <f>IF(O37&lt;=1," ",10)</f>
        <v xml:space="preserve"> </v>
      </c>
      <c r="Q37" s="33"/>
      <c r="R37" s="33">
        <v>85</v>
      </c>
      <c r="S37" s="37">
        <f>IF(R37&lt;=1," ",10)</f>
        <v>10</v>
      </c>
      <c r="T37" s="33"/>
      <c r="U37" s="33">
        <v>0</v>
      </c>
      <c r="V37" s="45" t="str">
        <f>IF(U37&lt;=1," ",10)</f>
        <v xml:space="preserve"> </v>
      </c>
      <c r="W37" s="51"/>
      <c r="X37" s="29">
        <f>SUM(F37:W37)</f>
        <v>370</v>
      </c>
      <c r="AA37" s="39">
        <f>MIN(F37,I37,L37,O37,U37,R37)</f>
        <v>0</v>
      </c>
      <c r="AB37" s="39">
        <f>SUM(X37-AA37)</f>
        <v>370</v>
      </c>
    </row>
    <row r="38" spans="1:28" x14ac:dyDescent="0.25">
      <c r="A38" s="40">
        <v>32</v>
      </c>
      <c r="B38" s="53" t="s">
        <v>60</v>
      </c>
      <c r="C38" s="31">
        <f>VLOOKUP(D38,'[1]Tabelen masters'!C$6:D36,2,FALSE)</f>
        <v>1.1499999999999999</v>
      </c>
      <c r="D38" s="47">
        <v>30</v>
      </c>
      <c r="E38" s="31">
        <f>D38/25</f>
        <v>1.2</v>
      </c>
      <c r="F38" s="33">
        <v>0</v>
      </c>
      <c r="G38" s="34" t="str">
        <f>IF(F38&lt;=1,"",10)</f>
        <v/>
      </c>
      <c r="H38" s="57"/>
      <c r="I38" s="58"/>
      <c r="J38" s="37" t="str">
        <f>IF(I38&lt;=1," ",10)</f>
        <v xml:space="preserve"> </v>
      </c>
      <c r="K38" s="59"/>
      <c r="L38" s="60"/>
      <c r="M38" s="29" t="str">
        <f>IF(L38&lt;=1," ",10)</f>
        <v xml:space="preserve"> </v>
      </c>
      <c r="N38" s="60"/>
      <c r="O38" s="60">
        <v>127</v>
      </c>
      <c r="P38" s="29">
        <f>IF(O38&lt;=1," ",10)</f>
        <v>10</v>
      </c>
      <c r="Q38" s="59">
        <v>24</v>
      </c>
      <c r="R38" s="60">
        <v>85</v>
      </c>
      <c r="S38" s="29">
        <f>IF(R38&lt;=1," ",10)</f>
        <v>10</v>
      </c>
      <c r="T38" s="59"/>
      <c r="U38" s="60">
        <v>48</v>
      </c>
      <c r="V38" s="61">
        <f>IF(U38&lt;=1," ",10)</f>
        <v>10</v>
      </c>
      <c r="W38" s="62"/>
      <c r="X38" s="29">
        <f>SUM(F38:W38)</f>
        <v>314</v>
      </c>
      <c r="AA38" s="39">
        <f>MIN(F38,I38,L38,O38,U38,R38)</f>
        <v>0</v>
      </c>
      <c r="AB38" s="39">
        <f>SUM(X38-AA38)</f>
        <v>314</v>
      </c>
    </row>
    <row r="39" spans="1:28" x14ac:dyDescent="0.25">
      <c r="A39" s="29">
        <v>33</v>
      </c>
      <c r="B39" s="53" t="s">
        <v>61</v>
      </c>
      <c r="C39" s="31">
        <f>VLOOKUP(D39,'[1]Tabelen masters'!C$6:D58,2,FALSE)</f>
        <v>0.95</v>
      </c>
      <c r="D39" s="47">
        <v>26</v>
      </c>
      <c r="E39" s="31">
        <f>D39/25</f>
        <v>1.04</v>
      </c>
      <c r="F39" s="33">
        <v>88</v>
      </c>
      <c r="G39" s="34">
        <f>IF(F39&lt;=1,"",10)</f>
        <v>10</v>
      </c>
      <c r="H39" s="43"/>
      <c r="I39" s="36">
        <v>0</v>
      </c>
      <c r="J39" s="37" t="str">
        <f>IF(I39&lt;=1," ",10)</f>
        <v xml:space="preserve"> </v>
      </c>
      <c r="K39" s="33"/>
      <c r="L39" s="33"/>
      <c r="M39" s="37" t="str">
        <f>IF(L39&lt;=1," ",10)</f>
        <v xml:space="preserve"> </v>
      </c>
      <c r="N39" s="33"/>
      <c r="O39" s="33">
        <v>88</v>
      </c>
      <c r="P39" s="37">
        <f>IF(O39&lt;=1," ",10)</f>
        <v>10</v>
      </c>
      <c r="Q39" s="33"/>
      <c r="R39" s="33">
        <v>94</v>
      </c>
      <c r="S39" s="37">
        <f>IF(R39&lt;=1," ",10)</f>
        <v>10</v>
      </c>
      <c r="T39" s="33"/>
      <c r="U39" s="33">
        <v>0</v>
      </c>
      <c r="V39" s="45" t="str">
        <f>IF(U39&lt;=1," ",10)</f>
        <v xml:space="preserve"> </v>
      </c>
      <c r="W39" s="51"/>
      <c r="X39" s="29">
        <f>SUM(F39:W39)</f>
        <v>300</v>
      </c>
      <c r="Z39" s="54"/>
      <c r="AA39" s="39">
        <f>MIN(F39,I39,L39,O39,U39,R39)</f>
        <v>0</v>
      </c>
      <c r="AB39" s="39">
        <f>SUM(X39-AA39)</f>
        <v>300</v>
      </c>
    </row>
    <row r="40" spans="1:28" x14ac:dyDescent="0.25">
      <c r="A40" s="29">
        <v>34</v>
      </c>
      <c r="B40" s="53" t="s">
        <v>62</v>
      </c>
      <c r="C40" s="31">
        <f>VLOOKUP(D40,'[1]Tabelen masters'!C$6:D169,2,FALSE)</f>
        <v>1.65</v>
      </c>
      <c r="D40" s="47">
        <v>42</v>
      </c>
      <c r="E40" s="31">
        <f>D40/25</f>
        <v>1.68</v>
      </c>
      <c r="F40" s="33">
        <v>0</v>
      </c>
      <c r="G40" s="34" t="str">
        <f>IF(F40&lt;=1,"",10)</f>
        <v/>
      </c>
      <c r="H40" s="43"/>
      <c r="I40" s="36"/>
      <c r="J40" s="37" t="str">
        <f>IF(I40&lt;=1," ",10)</f>
        <v xml:space="preserve"> </v>
      </c>
      <c r="K40" s="44"/>
      <c r="L40" s="33"/>
      <c r="M40" s="37" t="str">
        <f>IF(L40&lt;=1," ",10)</f>
        <v xml:space="preserve"> </v>
      </c>
      <c r="N40" s="33"/>
      <c r="O40" s="33"/>
      <c r="P40" s="37" t="str">
        <f>IF(O40&lt;=1," ",10)</f>
        <v xml:space="preserve"> </v>
      </c>
      <c r="Q40" s="44"/>
      <c r="R40" s="33">
        <v>147</v>
      </c>
      <c r="S40" s="37">
        <f>IF(R40&lt;=1," ",10)</f>
        <v>10</v>
      </c>
      <c r="T40" s="63">
        <v>28</v>
      </c>
      <c r="U40" s="33">
        <v>88</v>
      </c>
      <c r="V40" s="45">
        <f>IF(U40&lt;=1," ",10)</f>
        <v>10</v>
      </c>
      <c r="W40" s="44">
        <v>14</v>
      </c>
      <c r="X40" s="29">
        <f>SUM(F40:W40)</f>
        <v>297</v>
      </c>
      <c r="AA40" s="39">
        <f>MIN(F40,I40,L40,O40,U40,R40)</f>
        <v>0</v>
      </c>
      <c r="AB40" s="39">
        <f>SUM(X40-AA40)</f>
        <v>297</v>
      </c>
    </row>
    <row r="41" spans="1:28" x14ac:dyDescent="0.25">
      <c r="A41" s="40">
        <v>35</v>
      </c>
      <c r="B41" s="53" t="s">
        <v>63</v>
      </c>
      <c r="C41" s="31">
        <f>VLOOKUP(D41,'[1]Tabelen masters'!C$6:D67,2,FALSE)</f>
        <v>1.1499999999999999</v>
      </c>
      <c r="D41" s="47">
        <v>30</v>
      </c>
      <c r="E41" s="31">
        <f>D41/25</f>
        <v>1.2</v>
      </c>
      <c r="F41" s="33">
        <v>0</v>
      </c>
      <c r="G41" s="34" t="str">
        <f>IF(F41&lt;=1,"",10)</f>
        <v/>
      </c>
      <c r="H41" s="43"/>
      <c r="I41" s="36"/>
      <c r="J41" s="37" t="str">
        <f>IF(I41&lt;=1," ",10)</f>
        <v xml:space="preserve"> </v>
      </c>
      <c r="K41" s="33"/>
      <c r="L41" s="33"/>
      <c r="M41" s="37" t="str">
        <f>IF(L41&lt;=1," ",10)</f>
        <v xml:space="preserve"> </v>
      </c>
      <c r="N41" s="33"/>
      <c r="O41" s="33">
        <v>159</v>
      </c>
      <c r="P41" s="37">
        <f>IF(O41&lt;=1," ",10)</f>
        <v>10</v>
      </c>
      <c r="Q41" s="33">
        <v>26</v>
      </c>
      <c r="R41" s="33"/>
      <c r="S41" s="37" t="str">
        <f>IF(R41&lt;=1," ",10)</f>
        <v xml:space="preserve"> </v>
      </c>
      <c r="T41" s="33"/>
      <c r="U41" s="33">
        <v>83</v>
      </c>
      <c r="V41" s="45">
        <f>IF(U41&lt;=1," ",10)</f>
        <v>10</v>
      </c>
      <c r="W41" s="51"/>
      <c r="X41" s="29">
        <f>SUM(F41:W41)</f>
        <v>288</v>
      </c>
      <c r="AA41" s="39">
        <f>MIN(F41,I41,L41,O41,U41,R41)</f>
        <v>0</v>
      </c>
      <c r="AB41" s="39">
        <f>SUM(X41-AA41)</f>
        <v>288</v>
      </c>
    </row>
    <row r="42" spans="1:28" x14ac:dyDescent="0.25">
      <c r="A42" s="29">
        <v>36</v>
      </c>
      <c r="B42" s="53" t="s">
        <v>64</v>
      </c>
      <c r="C42" s="31">
        <f>VLOOKUP(D42,'[1]Tabelen masters'!C$6:D225,2,FALSE)</f>
        <v>1.45</v>
      </c>
      <c r="D42" s="47">
        <v>38</v>
      </c>
      <c r="E42" s="31">
        <f>D42/25</f>
        <v>1.52</v>
      </c>
      <c r="F42" s="33">
        <v>75</v>
      </c>
      <c r="G42" s="34">
        <f>IF(F42&lt;=1,"",10)</f>
        <v>10</v>
      </c>
      <c r="H42" s="43"/>
      <c r="I42" s="36">
        <v>90</v>
      </c>
      <c r="J42" s="37">
        <f>IF(I42&lt;=1," ",10)</f>
        <v>10</v>
      </c>
      <c r="K42" s="44"/>
      <c r="L42" s="33"/>
      <c r="M42" s="37" t="str">
        <f>IF(L42&lt;=1," ",10)</f>
        <v xml:space="preserve"> </v>
      </c>
      <c r="N42" s="33"/>
      <c r="O42" s="33">
        <v>0</v>
      </c>
      <c r="P42" s="37" t="str">
        <f>IF(O42&lt;=1," ",10)</f>
        <v xml:space="preserve"> </v>
      </c>
      <c r="Q42" s="44"/>
      <c r="R42" s="33">
        <v>93</v>
      </c>
      <c r="S42" s="37">
        <f>IF(R42&lt;=1," ",10)</f>
        <v>10</v>
      </c>
      <c r="T42" s="44"/>
      <c r="U42" s="33">
        <v>0</v>
      </c>
      <c r="V42" s="45" t="str">
        <f>IF(U42&lt;=1," ",10)</f>
        <v xml:space="preserve"> </v>
      </c>
      <c r="W42" s="44"/>
      <c r="X42" s="29">
        <f>SUM(F42:W42)</f>
        <v>288</v>
      </c>
      <c r="AA42" s="39">
        <f>MIN(F42,I42,L42,O42,U42,R42)</f>
        <v>0</v>
      </c>
      <c r="AB42" s="39">
        <f>SUM(X42-AA42)</f>
        <v>288</v>
      </c>
    </row>
    <row r="43" spans="1:28" x14ac:dyDescent="0.25">
      <c r="A43" s="29">
        <v>37</v>
      </c>
      <c r="B43" s="53" t="s">
        <v>65</v>
      </c>
      <c r="C43" s="31">
        <f>VLOOKUP(D43,'[1]Tabelen masters'!C$6:D222,2,FALSE)</f>
        <v>1.1499999999999999</v>
      </c>
      <c r="D43" s="47">
        <v>30</v>
      </c>
      <c r="E43" s="31">
        <f>D43/25</f>
        <v>1.2</v>
      </c>
      <c r="F43" s="33">
        <v>0</v>
      </c>
      <c r="G43" s="34" t="str">
        <f>IF(F43&lt;=1,"",10)</f>
        <v/>
      </c>
      <c r="H43" s="43"/>
      <c r="I43" s="36"/>
      <c r="J43" s="37" t="str">
        <f>IF(I43&lt;=1," ",10)</f>
        <v xml:space="preserve"> </v>
      </c>
      <c r="K43" s="33"/>
      <c r="L43" s="33"/>
      <c r="M43" s="37" t="str">
        <f>IF(L43&lt;=1," ",10)</f>
        <v xml:space="preserve"> </v>
      </c>
      <c r="N43" s="33"/>
      <c r="O43" s="33">
        <v>104</v>
      </c>
      <c r="P43" s="37">
        <f>IF(O43&lt;=1," ",10)</f>
        <v>10</v>
      </c>
      <c r="Q43" s="33"/>
      <c r="R43" s="33"/>
      <c r="S43" s="37" t="str">
        <f>IF(R43&lt;=1," ",10)</f>
        <v xml:space="preserve"> </v>
      </c>
      <c r="T43" s="33"/>
      <c r="U43" s="33">
        <v>160</v>
      </c>
      <c r="V43" s="45">
        <f>IF(U43&lt;=1," ",10)</f>
        <v>10</v>
      </c>
      <c r="W43" s="51"/>
      <c r="X43" s="29">
        <f>SUM(F43:W43)</f>
        <v>284</v>
      </c>
      <c r="AA43" s="39">
        <f>MIN(F43,I43,L43,O43,U43,R43)</f>
        <v>0</v>
      </c>
      <c r="AB43" s="39">
        <f>SUM(X43-AA43)</f>
        <v>284</v>
      </c>
    </row>
    <row r="44" spans="1:28" x14ac:dyDescent="0.25">
      <c r="A44" s="40">
        <v>38</v>
      </c>
      <c r="B44" s="53" t="s">
        <v>66</v>
      </c>
      <c r="C44" s="31">
        <f>VLOOKUP(D44,'[1]Tabelen masters'!C$6:D236,2,FALSE)</f>
        <v>1.1499999999999999</v>
      </c>
      <c r="D44" s="47">
        <v>30</v>
      </c>
      <c r="E44" s="31">
        <f>D44/25</f>
        <v>1.2</v>
      </c>
      <c r="F44" s="33">
        <v>84</v>
      </c>
      <c r="G44" s="34">
        <f>IF(F44&lt;=1,"",10)</f>
        <v>10</v>
      </c>
      <c r="H44" s="43"/>
      <c r="I44" s="36">
        <v>95</v>
      </c>
      <c r="J44" s="37">
        <f>IF(I44&lt;=1," ",10)</f>
        <v>10</v>
      </c>
      <c r="K44" s="44"/>
      <c r="L44" s="33"/>
      <c r="M44" s="37" t="str">
        <f>IF(L44&lt;=1," ",10)</f>
        <v xml:space="preserve"> </v>
      </c>
      <c r="N44" s="33"/>
      <c r="O44" s="33">
        <v>0</v>
      </c>
      <c r="P44" s="37" t="str">
        <f>IF(O44&lt;=1," ",10)</f>
        <v xml:space="preserve"> </v>
      </c>
      <c r="Q44" s="44"/>
      <c r="R44" s="33">
        <v>61</v>
      </c>
      <c r="S44" s="37">
        <f>IF(R44&lt;=1," ",10)</f>
        <v>10</v>
      </c>
      <c r="T44" s="44"/>
      <c r="U44" s="33">
        <v>0</v>
      </c>
      <c r="V44" s="45" t="str">
        <f>IF(U44&lt;=1," ",10)</f>
        <v xml:space="preserve"> </v>
      </c>
      <c r="W44" s="44"/>
      <c r="X44" s="29">
        <f>SUM(F44:W44)</f>
        <v>270</v>
      </c>
      <c r="AA44" s="39">
        <f>MIN(F44,I44,L44,O44,U44,R44)</f>
        <v>0</v>
      </c>
      <c r="AB44" s="39">
        <f>SUM(X44-AA44)</f>
        <v>270</v>
      </c>
    </row>
    <row r="45" spans="1:28" x14ac:dyDescent="0.25">
      <c r="A45" s="29">
        <v>39</v>
      </c>
      <c r="B45" s="53" t="s">
        <v>67</v>
      </c>
      <c r="C45" s="31">
        <f>VLOOKUP(D45,'[1]Tabelen masters'!C$6:D139,2,FALSE)</f>
        <v>1.1499999999999999</v>
      </c>
      <c r="D45" s="47">
        <v>30</v>
      </c>
      <c r="E45" s="31">
        <f>D45/25</f>
        <v>1.2</v>
      </c>
      <c r="F45" s="33">
        <v>0</v>
      </c>
      <c r="G45" s="34" t="str">
        <f>IF(F45&lt;=1,"",10)</f>
        <v/>
      </c>
      <c r="H45" s="43"/>
      <c r="I45" s="36"/>
      <c r="J45" s="37" t="str">
        <f>IF(I45&lt;=1," ",10)</f>
        <v xml:space="preserve"> </v>
      </c>
      <c r="K45" s="33"/>
      <c r="L45" s="33"/>
      <c r="M45" s="37" t="str">
        <f>IF(L45&lt;=1," ",10)</f>
        <v xml:space="preserve"> </v>
      </c>
      <c r="N45" s="33"/>
      <c r="O45" s="33">
        <v>101</v>
      </c>
      <c r="P45" s="37">
        <f>IF(O45&lt;=1," ",10)</f>
        <v>10</v>
      </c>
      <c r="Q45" s="33"/>
      <c r="R45" s="33">
        <v>140</v>
      </c>
      <c r="S45" s="37">
        <f>IF(R45&lt;=1," ",10)</f>
        <v>10</v>
      </c>
      <c r="T45" s="33"/>
      <c r="U45" s="33">
        <v>0</v>
      </c>
      <c r="V45" s="45" t="str">
        <f>IF(U45&lt;=1," ",10)</f>
        <v xml:space="preserve"> </v>
      </c>
      <c r="W45" s="51"/>
      <c r="X45" s="29">
        <f>SUM(F45:W45)</f>
        <v>261</v>
      </c>
      <c r="AA45" s="39">
        <f>MIN(F45,I45,L45,O45,U45,R45)</f>
        <v>0</v>
      </c>
      <c r="AB45" s="39">
        <f>SUM(X45-AA45)</f>
        <v>261</v>
      </c>
    </row>
    <row r="46" spans="1:28" x14ac:dyDescent="0.25">
      <c r="A46" s="29">
        <v>40</v>
      </c>
      <c r="B46" s="53" t="s">
        <v>68</v>
      </c>
      <c r="C46" s="31">
        <f>VLOOKUP(D46,'[1]Tabelen masters'!C$6:D183,2,FALSE)</f>
        <v>1.05</v>
      </c>
      <c r="D46" s="47">
        <v>28</v>
      </c>
      <c r="E46" s="31">
        <f>D46/25</f>
        <v>1.1200000000000001</v>
      </c>
      <c r="F46" s="33">
        <v>57</v>
      </c>
      <c r="G46" s="34">
        <f>IF(F46&lt;=1,"",10)</f>
        <v>10</v>
      </c>
      <c r="H46" s="43"/>
      <c r="I46" s="36">
        <v>87</v>
      </c>
      <c r="J46" s="37">
        <f>IF(I46&lt;=1," ",10)</f>
        <v>10</v>
      </c>
      <c r="K46" s="44"/>
      <c r="L46" s="33"/>
      <c r="M46" s="37" t="str">
        <f>IF(L46&lt;=1," ",10)</f>
        <v xml:space="preserve"> </v>
      </c>
      <c r="N46" s="33"/>
      <c r="O46" s="33">
        <v>0</v>
      </c>
      <c r="P46" s="37" t="str">
        <f>IF(O46&lt;=1," ",10)</f>
        <v xml:space="preserve"> </v>
      </c>
      <c r="Q46" s="44"/>
      <c r="R46" s="33"/>
      <c r="S46" s="37" t="str">
        <f>IF(R46&lt;=1," ",10)</f>
        <v xml:space="preserve"> </v>
      </c>
      <c r="T46" s="44"/>
      <c r="U46" s="33">
        <v>85</v>
      </c>
      <c r="V46" s="45">
        <f>IF(U46&lt;=1," ",10)</f>
        <v>10</v>
      </c>
      <c r="W46" s="44"/>
      <c r="X46" s="29">
        <f>SUM(F46:W46)</f>
        <v>259</v>
      </c>
      <c r="AA46" s="39">
        <f>MIN(F46,I46,L46,O46,U46,R46)</f>
        <v>0</v>
      </c>
      <c r="AB46" s="39">
        <f>SUM(X46-AA46)</f>
        <v>259</v>
      </c>
    </row>
    <row r="47" spans="1:28" x14ac:dyDescent="0.25">
      <c r="A47" s="40">
        <v>41</v>
      </c>
      <c r="B47" s="46" t="s">
        <v>69</v>
      </c>
      <c r="C47" s="31">
        <f>VLOOKUP(D47,'[1]Tabelen masters'!C$6:D191,2,FALSE)</f>
        <v>1.1499999999999999</v>
      </c>
      <c r="D47" s="47">
        <v>30</v>
      </c>
      <c r="E47" s="31">
        <f>D47/25</f>
        <v>1.2</v>
      </c>
      <c r="F47" s="33">
        <v>108</v>
      </c>
      <c r="G47" s="34">
        <f>IF(F47&lt;=1,"",10)</f>
        <v>10</v>
      </c>
      <c r="H47" s="43">
        <v>22</v>
      </c>
      <c r="I47" s="36">
        <v>0</v>
      </c>
      <c r="J47" s="37"/>
      <c r="K47" s="33"/>
      <c r="L47" s="33"/>
      <c r="M47" s="37"/>
      <c r="N47" s="33"/>
      <c r="O47" s="33"/>
      <c r="P47" s="37" t="str">
        <f>IF(O47&lt;=1," ",10)</f>
        <v xml:space="preserve"> </v>
      </c>
      <c r="Q47" s="33"/>
      <c r="R47" s="33"/>
      <c r="S47" s="37" t="str">
        <f>IF(R47&lt;=1," ",10)</f>
        <v xml:space="preserve"> </v>
      </c>
      <c r="T47" s="33"/>
      <c r="U47" s="33">
        <v>86</v>
      </c>
      <c r="V47" s="45">
        <f>IF(U47&lt;=1," ",10)</f>
        <v>10</v>
      </c>
      <c r="W47" s="51"/>
      <c r="X47" s="29">
        <f>SUM(F47:W47)</f>
        <v>236</v>
      </c>
      <c r="AA47" s="39">
        <f>MIN(F47,I47,L47,O47,U47,R47)</f>
        <v>0</v>
      </c>
      <c r="AB47" s="39">
        <f>SUM(X47-AA47)</f>
        <v>236</v>
      </c>
    </row>
    <row r="48" spans="1:28" x14ac:dyDescent="0.25">
      <c r="A48" s="29">
        <v>42</v>
      </c>
      <c r="B48" s="53" t="s">
        <v>70</v>
      </c>
      <c r="C48" s="31">
        <f>VLOOKUP(D48,'[1]Tabelen masters'!C$6:D80,2,FALSE)</f>
        <v>1.45</v>
      </c>
      <c r="D48" s="47">
        <v>38</v>
      </c>
      <c r="E48" s="31">
        <f>D48/25</f>
        <v>1.52</v>
      </c>
      <c r="F48" s="33">
        <v>75</v>
      </c>
      <c r="G48" s="34">
        <f>IF(F48&lt;=1,"",10)</f>
        <v>10</v>
      </c>
      <c r="H48" s="43"/>
      <c r="I48" s="36">
        <v>0</v>
      </c>
      <c r="J48" s="37" t="str">
        <f>IF(I48&lt;=1," ",10)</f>
        <v xml:space="preserve"> </v>
      </c>
      <c r="K48" s="44"/>
      <c r="L48" s="33"/>
      <c r="M48" s="37" t="str">
        <f>IF(L48&lt;=1," ",10)</f>
        <v xml:space="preserve"> </v>
      </c>
      <c r="N48" s="33"/>
      <c r="O48" s="33"/>
      <c r="P48" s="37" t="str">
        <f>IF(O48&lt;=1," ",10)</f>
        <v xml:space="preserve"> </v>
      </c>
      <c r="Q48" s="44"/>
      <c r="R48" s="33"/>
      <c r="S48" s="37" t="str">
        <f>IF(R48&lt;=1," ",10)</f>
        <v xml:space="preserve"> </v>
      </c>
      <c r="T48" s="44"/>
      <c r="U48" s="33">
        <v>124</v>
      </c>
      <c r="V48" s="45">
        <f>IF(U48&lt;=1," ",10)</f>
        <v>10</v>
      </c>
      <c r="W48" s="44"/>
      <c r="X48" s="29">
        <f>SUM(F48:W48)</f>
        <v>219</v>
      </c>
      <c r="AA48" s="39">
        <f>MIN(F48,I48,L48,O48,U48,R48)</f>
        <v>0</v>
      </c>
      <c r="AB48" s="39">
        <f>SUM(X48-AA48)</f>
        <v>219</v>
      </c>
    </row>
    <row r="49" spans="1:28" x14ac:dyDescent="0.25">
      <c r="A49" s="29">
        <v>43</v>
      </c>
      <c r="B49" s="53" t="s">
        <v>71</v>
      </c>
      <c r="C49" s="31">
        <f>VLOOKUP(D49,'[1]Tabelen masters'!C$6:D261,2,FALSE)</f>
        <v>1.05</v>
      </c>
      <c r="D49" s="47">
        <v>28</v>
      </c>
      <c r="E49" s="31">
        <f>D49/25</f>
        <v>1.1200000000000001</v>
      </c>
      <c r="F49" s="33">
        <v>0</v>
      </c>
      <c r="G49" s="34" t="str">
        <f>IF(F49&lt;=1,"",10)</f>
        <v/>
      </c>
      <c r="H49" s="43"/>
      <c r="I49" s="33">
        <v>107</v>
      </c>
      <c r="J49" s="37">
        <f>IF(I49&lt;=1," ",10)</f>
        <v>10</v>
      </c>
      <c r="K49" s="33"/>
      <c r="L49" s="33"/>
      <c r="M49" s="37" t="str">
        <f>IF(L49&lt;=1," ",10)</f>
        <v xml:space="preserve"> </v>
      </c>
      <c r="N49" s="33"/>
      <c r="O49" s="33"/>
      <c r="P49" s="37" t="str">
        <f>IF(O49&lt;=1," ",10)</f>
        <v xml:space="preserve"> </v>
      </c>
      <c r="Q49" s="33"/>
      <c r="R49" s="33">
        <v>87</v>
      </c>
      <c r="S49" s="37">
        <f>IF(R49&lt;=1," ",10)</f>
        <v>10</v>
      </c>
      <c r="T49" s="33"/>
      <c r="U49" s="33">
        <v>0</v>
      </c>
      <c r="V49" s="45" t="str">
        <f>IF(U49&lt;=1," ",10)</f>
        <v xml:space="preserve"> </v>
      </c>
      <c r="W49" s="51"/>
      <c r="X49" s="29">
        <f>SUM(F49:W49)</f>
        <v>214</v>
      </c>
      <c r="AA49" s="39">
        <f>MIN(F49,I49,L49,O49,U49,R49)</f>
        <v>0</v>
      </c>
      <c r="AB49" s="39">
        <f>SUM(X49-AA49)</f>
        <v>214</v>
      </c>
    </row>
    <row r="50" spans="1:28" x14ac:dyDescent="0.25">
      <c r="A50" s="40">
        <v>44</v>
      </c>
      <c r="B50" s="53" t="s">
        <v>72</v>
      </c>
      <c r="C50" s="31">
        <f>VLOOKUP(D50,'[1]Tabelen masters'!C$6:D208,2,FALSE)</f>
        <v>0.95</v>
      </c>
      <c r="D50" s="47">
        <v>26</v>
      </c>
      <c r="E50" s="31">
        <f>D50/25</f>
        <v>1.04</v>
      </c>
      <c r="F50" s="33">
        <v>88</v>
      </c>
      <c r="G50" s="34">
        <f>IF(F50&lt;=1,"",10)</f>
        <v>10</v>
      </c>
      <c r="H50" s="43"/>
      <c r="I50" s="33">
        <v>0</v>
      </c>
      <c r="J50" s="37" t="str">
        <f>IF(I50&lt;=1," ",10)</f>
        <v xml:space="preserve"> </v>
      </c>
      <c r="K50" s="44"/>
      <c r="L50" s="33"/>
      <c r="M50" s="37" t="str">
        <f>IF(L50&lt;=1," ",10)</f>
        <v xml:space="preserve"> </v>
      </c>
      <c r="N50" s="33"/>
      <c r="O50" s="33"/>
      <c r="P50" s="37" t="str">
        <f>IF(O50&lt;=1," ",10)</f>
        <v xml:space="preserve"> </v>
      </c>
      <c r="Q50" s="44"/>
      <c r="R50" s="33">
        <v>103</v>
      </c>
      <c r="S50" s="37">
        <f>IF(R50&lt;=1," ",10)</f>
        <v>10</v>
      </c>
      <c r="T50" s="44"/>
      <c r="U50" s="33">
        <v>0</v>
      </c>
      <c r="V50" s="45" t="str">
        <f>IF(U50&lt;=1," ",10)</f>
        <v xml:space="preserve"> </v>
      </c>
      <c r="W50" s="44"/>
      <c r="X50" s="29">
        <f>SUM(F50:W50)</f>
        <v>211</v>
      </c>
      <c r="AA50" s="39">
        <f>MIN(F50,I50,L50,O50,U50,R50)</f>
        <v>0</v>
      </c>
      <c r="AB50" s="39">
        <f>SUM(X50-AA50)</f>
        <v>211</v>
      </c>
    </row>
    <row r="51" spans="1:28" x14ac:dyDescent="0.25">
      <c r="A51" s="29">
        <v>45</v>
      </c>
      <c r="B51" s="46" t="s">
        <v>73</v>
      </c>
      <c r="C51" s="31">
        <f>VLOOKUP(D51,'[1]Tabelen masters'!C$6:D249,2,FALSE)</f>
        <v>0.95</v>
      </c>
      <c r="D51" s="47">
        <v>26</v>
      </c>
      <c r="E51" s="31">
        <f>D51/25</f>
        <v>1.04</v>
      </c>
      <c r="F51" s="33">
        <v>76</v>
      </c>
      <c r="G51" s="34">
        <f>IF(F51&lt;=1,"",10)</f>
        <v>10</v>
      </c>
      <c r="H51" s="43"/>
      <c r="I51" s="33">
        <v>111</v>
      </c>
      <c r="J51" s="37">
        <f>IF(I51&lt;=1," ",10)</f>
        <v>10</v>
      </c>
      <c r="K51" s="33"/>
      <c r="L51" s="33"/>
      <c r="M51" s="37" t="str">
        <f>IF(L51&lt;=1," ",10)</f>
        <v xml:space="preserve"> </v>
      </c>
      <c r="N51" s="33"/>
      <c r="O51" s="33">
        <v>0</v>
      </c>
      <c r="P51" s="37" t="str">
        <f>IF(O51&lt;=1," ",10)</f>
        <v xml:space="preserve"> </v>
      </c>
      <c r="Q51" s="33"/>
      <c r="R51" s="33"/>
      <c r="S51" s="37" t="str">
        <f>IF(R51&lt;=1," ",10)</f>
        <v xml:space="preserve"> </v>
      </c>
      <c r="T51" s="33"/>
      <c r="U51" s="33"/>
      <c r="V51" s="45" t="str">
        <f>IF(U51&lt;=1," ",10)</f>
        <v xml:space="preserve"> </v>
      </c>
      <c r="W51" s="51"/>
      <c r="X51" s="29">
        <f>SUM(F51:W51)</f>
        <v>207</v>
      </c>
      <c r="AA51" s="39">
        <f>MIN(F51,I51,L51,O51,U51,R51)</f>
        <v>0</v>
      </c>
      <c r="AB51" s="39">
        <f>SUM(X51-AA51)</f>
        <v>207</v>
      </c>
    </row>
    <row r="52" spans="1:28" x14ac:dyDescent="0.25">
      <c r="A52" s="29">
        <v>46</v>
      </c>
      <c r="B52" s="53" t="s">
        <v>74</v>
      </c>
      <c r="C52" s="31">
        <f>VLOOKUP(D52,'[1]Tabelen masters'!C$6:D57,2,FALSE)</f>
        <v>1.05</v>
      </c>
      <c r="D52" s="47">
        <v>28</v>
      </c>
      <c r="E52" s="31">
        <f>D52/25</f>
        <v>1.1200000000000001</v>
      </c>
      <c r="F52" s="33">
        <v>93</v>
      </c>
      <c r="G52" s="34">
        <f>IF(F52&lt;=1,"",10)</f>
        <v>10</v>
      </c>
      <c r="H52" s="43"/>
      <c r="I52" s="33">
        <v>91</v>
      </c>
      <c r="J52" s="37">
        <f>IF(I52&lt;=1," ",10)</f>
        <v>10</v>
      </c>
      <c r="K52" s="44"/>
      <c r="L52" s="33"/>
      <c r="M52" s="37" t="str">
        <f>IF(L52&lt;=1," ",10)</f>
        <v xml:space="preserve"> </v>
      </c>
      <c r="N52" s="33"/>
      <c r="O52" s="33">
        <v>0</v>
      </c>
      <c r="P52" s="37" t="str">
        <f>IF(O52&lt;=1," ",10)</f>
        <v xml:space="preserve"> </v>
      </c>
      <c r="Q52" s="44"/>
      <c r="R52" s="33"/>
      <c r="S52" s="37" t="str">
        <f>IF(R52&lt;=1," ",10)</f>
        <v xml:space="preserve"> </v>
      </c>
      <c r="T52" s="44"/>
      <c r="U52" s="33"/>
      <c r="V52" s="45" t="str">
        <f>IF(U52&lt;=1," ",10)</f>
        <v xml:space="preserve"> </v>
      </c>
      <c r="W52" s="44"/>
      <c r="X52" s="29">
        <f>SUM(F52:W52)</f>
        <v>204</v>
      </c>
      <c r="AA52" s="39">
        <f>MIN(F52,I52,L52,O52,U52,R52)</f>
        <v>0</v>
      </c>
      <c r="AB52" s="39">
        <f>SUM(X52-AA52)</f>
        <v>204</v>
      </c>
    </row>
    <row r="53" spans="1:28" x14ac:dyDescent="0.25">
      <c r="A53" s="40">
        <v>47</v>
      </c>
      <c r="B53" s="53" t="s">
        <v>75</v>
      </c>
      <c r="C53" s="31">
        <f>VLOOKUP(D53,'[1]Tabelen masters'!C$6:D91,2,FALSE)</f>
        <v>0.85</v>
      </c>
      <c r="D53" s="47">
        <v>25</v>
      </c>
      <c r="E53" s="31">
        <f>D53/25</f>
        <v>1</v>
      </c>
      <c r="F53" s="33">
        <v>0</v>
      </c>
      <c r="G53" s="34" t="str">
        <f>IF(F53&lt;=1,"",10)</f>
        <v/>
      </c>
      <c r="H53" s="43"/>
      <c r="I53" s="33">
        <v>159</v>
      </c>
      <c r="J53" s="37">
        <f>IF(I53&lt;=1," ",10)</f>
        <v>10</v>
      </c>
      <c r="K53" s="33">
        <v>24</v>
      </c>
      <c r="L53" s="33"/>
      <c r="M53" s="37" t="str">
        <f>IF(L53&lt;=1," ",10)</f>
        <v xml:space="preserve"> </v>
      </c>
      <c r="N53" s="33"/>
      <c r="O53" s="33">
        <v>0</v>
      </c>
      <c r="P53" s="37" t="str">
        <f>IF(O53&lt;=1," ",10)</f>
        <v xml:space="preserve"> </v>
      </c>
      <c r="Q53" s="33"/>
      <c r="R53" s="33"/>
      <c r="S53" s="37" t="str">
        <f>IF(R53&lt;=1," ",10)</f>
        <v xml:space="preserve"> </v>
      </c>
      <c r="T53" s="33"/>
      <c r="U53" s="33">
        <v>0</v>
      </c>
      <c r="V53" s="45" t="str">
        <f>IF(U53&lt;=1," ",10)</f>
        <v xml:space="preserve"> </v>
      </c>
      <c r="W53" s="51"/>
      <c r="X53" s="29">
        <f>SUM(F53:W53)</f>
        <v>193</v>
      </c>
      <c r="AA53" s="39">
        <f>MIN(F53,I53,L53,O53,U53,R53)</f>
        <v>0</v>
      </c>
      <c r="AB53" s="39">
        <f>SUM(X53-AA53)</f>
        <v>193</v>
      </c>
    </row>
    <row r="54" spans="1:28" x14ac:dyDescent="0.25">
      <c r="A54" s="29">
        <v>48</v>
      </c>
      <c r="B54" s="53" t="s">
        <v>76</v>
      </c>
      <c r="C54" s="31">
        <f>VLOOKUP(D54,'[1]Tabelen masters'!C$6:D96,2,FALSE)</f>
        <v>1.05</v>
      </c>
      <c r="D54" s="47">
        <v>28</v>
      </c>
      <c r="E54" s="31">
        <f>D54/25</f>
        <v>1.1200000000000001</v>
      </c>
      <c r="F54" s="33">
        <v>96</v>
      </c>
      <c r="G54" s="34">
        <f>IF(F54&lt;=1,"",10)</f>
        <v>10</v>
      </c>
      <c r="H54" s="43"/>
      <c r="I54" s="33">
        <v>73</v>
      </c>
      <c r="J54" s="37">
        <f>IF(I54&lt;=1," ",10)</f>
        <v>10</v>
      </c>
      <c r="K54" s="44"/>
      <c r="L54" s="33"/>
      <c r="M54" s="37" t="str">
        <f>IF(L54&lt;=1," ",10)</f>
        <v xml:space="preserve"> </v>
      </c>
      <c r="N54" s="33"/>
      <c r="O54" s="33">
        <v>0</v>
      </c>
      <c r="P54" s="37" t="str">
        <f>IF(O54&lt;=1," ",10)</f>
        <v xml:space="preserve"> </v>
      </c>
      <c r="Q54" s="44"/>
      <c r="R54" s="33"/>
      <c r="S54" s="37" t="str">
        <f>IF(R54&lt;=1," ",10)</f>
        <v xml:space="preserve"> </v>
      </c>
      <c r="T54" s="44"/>
      <c r="U54" s="33"/>
      <c r="V54" s="45" t="str">
        <f>IF(U54&lt;=1," ",10)</f>
        <v xml:space="preserve"> </v>
      </c>
      <c r="W54" s="44"/>
      <c r="X54" s="29">
        <f>SUM(F54:W54)</f>
        <v>189</v>
      </c>
      <c r="AA54" s="39">
        <f>MIN(F54,I54,L54,O54,U54,R54)</f>
        <v>0</v>
      </c>
      <c r="AB54" s="39">
        <f>SUM(X54-AA54)</f>
        <v>189</v>
      </c>
    </row>
    <row r="55" spans="1:28" x14ac:dyDescent="0.25">
      <c r="A55" s="29">
        <v>49</v>
      </c>
      <c r="B55" s="53" t="s">
        <v>77</v>
      </c>
      <c r="C55" s="31">
        <f>VLOOKUP(D55,'[1]Tabelen masters'!C$6:D199,2,FALSE)</f>
        <v>1.35</v>
      </c>
      <c r="D55" s="47">
        <v>35</v>
      </c>
      <c r="E55" s="31">
        <f>D55/25</f>
        <v>1.4</v>
      </c>
      <c r="F55" s="33">
        <v>0</v>
      </c>
      <c r="G55" s="34" t="str">
        <f>IF(F55&lt;=1,"",10)</f>
        <v/>
      </c>
      <c r="H55" s="43"/>
      <c r="I55" s="33"/>
      <c r="J55" s="37" t="str">
        <f>IF(I55&lt;=1," ",10)</f>
        <v xml:space="preserve"> </v>
      </c>
      <c r="K55" s="33"/>
      <c r="L55" s="33"/>
      <c r="M55" s="37" t="str">
        <f>IF(L55&lt;=1," ",10)</f>
        <v xml:space="preserve"> </v>
      </c>
      <c r="N55" s="33"/>
      <c r="O55" s="33">
        <v>64</v>
      </c>
      <c r="P55" s="37">
        <f>IF(O55&lt;=1," ",10)</f>
        <v>10</v>
      </c>
      <c r="Q55" s="33"/>
      <c r="R55" s="33"/>
      <c r="S55" s="37" t="str">
        <f>IF(R55&lt;=1," ",10)</f>
        <v xml:space="preserve"> </v>
      </c>
      <c r="T55" s="33"/>
      <c r="U55" s="33">
        <v>88</v>
      </c>
      <c r="V55" s="45">
        <f>IF(U55&lt;=1," ",10)</f>
        <v>10</v>
      </c>
      <c r="W55" s="51">
        <v>16</v>
      </c>
      <c r="X55" s="29">
        <f>SUM(F55:W55)</f>
        <v>188</v>
      </c>
      <c r="AA55" s="39">
        <f>MIN(F55,I55,L55,O55,U55,R55)</f>
        <v>0</v>
      </c>
      <c r="AB55" s="39">
        <f>SUM(X55-AA55)</f>
        <v>188</v>
      </c>
    </row>
    <row r="56" spans="1:28" x14ac:dyDescent="0.25">
      <c r="A56" s="40">
        <v>50</v>
      </c>
      <c r="B56" s="53" t="s">
        <v>78</v>
      </c>
      <c r="C56" s="31">
        <f>VLOOKUP(D56,'[1]Tabelen masters'!C$6:D268,2,FALSE)</f>
        <v>1.1499999999999999</v>
      </c>
      <c r="D56" s="47">
        <v>30</v>
      </c>
      <c r="E56" s="31">
        <f>D56/25</f>
        <v>1.2</v>
      </c>
      <c r="F56" s="33">
        <v>0</v>
      </c>
      <c r="G56" s="34" t="str">
        <f>IF(F56&lt;=1,"",10)</f>
        <v/>
      </c>
      <c r="H56" s="43"/>
      <c r="I56" s="33"/>
      <c r="J56" s="37" t="str">
        <f>IF(I56&lt;=1," ",10)</f>
        <v xml:space="preserve"> </v>
      </c>
      <c r="K56" s="44"/>
      <c r="L56" s="33"/>
      <c r="M56" s="37" t="str">
        <f>IF(L56&lt;=1," ",10)</f>
        <v xml:space="preserve"> </v>
      </c>
      <c r="N56" s="33"/>
      <c r="O56" s="33">
        <v>85</v>
      </c>
      <c r="P56" s="37">
        <f>IF(O56&lt;=1," ",10)</f>
        <v>10</v>
      </c>
      <c r="Q56" s="44"/>
      <c r="R56" s="33"/>
      <c r="S56" s="37" t="str">
        <f>IF(R56&lt;=1," ",10)</f>
        <v xml:space="preserve"> </v>
      </c>
      <c r="T56" s="44"/>
      <c r="U56" s="33">
        <v>80</v>
      </c>
      <c r="V56" s="45">
        <f>IF(U56&lt;=1," ",10)</f>
        <v>10</v>
      </c>
      <c r="W56" s="44"/>
      <c r="X56" s="29">
        <f>SUM(F56:W56)</f>
        <v>185</v>
      </c>
      <c r="AA56" s="39">
        <f>MIN(F56,I56,L56,O56,U56,R56)</f>
        <v>0</v>
      </c>
      <c r="AB56" s="39">
        <f>SUM(X56-AA56)</f>
        <v>185</v>
      </c>
    </row>
    <row r="57" spans="1:28" x14ac:dyDescent="0.25">
      <c r="A57" s="29">
        <v>51</v>
      </c>
      <c r="B57" s="53" t="s">
        <v>79</v>
      </c>
      <c r="C57" s="31">
        <f>VLOOKUP(D57,'[1]Tabelen masters'!C$6:D267,2,FALSE)</f>
        <v>0.75</v>
      </c>
      <c r="D57" s="47">
        <v>23</v>
      </c>
      <c r="E57" s="31">
        <f>D57/25</f>
        <v>0.92</v>
      </c>
      <c r="F57" s="33">
        <v>0</v>
      </c>
      <c r="G57" s="34" t="str">
        <f>IF(F57&lt;=1,"",10)</f>
        <v/>
      </c>
      <c r="H57" s="43"/>
      <c r="I57" s="33"/>
      <c r="J57" s="37" t="str">
        <f>IF(I57&lt;=1," ",10)</f>
        <v xml:space="preserve"> </v>
      </c>
      <c r="K57" s="33"/>
      <c r="L57" s="33"/>
      <c r="M57" s="37" t="str">
        <f>IF(L57&lt;=1," ",10)</f>
        <v xml:space="preserve"> </v>
      </c>
      <c r="N57" s="33"/>
      <c r="O57" s="33"/>
      <c r="P57" s="37" t="str">
        <f>IF(O57&lt;=1," ",10)</f>
        <v xml:space="preserve"> </v>
      </c>
      <c r="Q57" s="33"/>
      <c r="R57" s="33">
        <v>71</v>
      </c>
      <c r="S57" s="37">
        <f>IF(R57&lt;=1," ",10)</f>
        <v>10</v>
      </c>
      <c r="T57" s="33"/>
      <c r="U57" s="33">
        <v>72</v>
      </c>
      <c r="V57" s="45">
        <f>IF(U57&lt;=1," ",10)</f>
        <v>10</v>
      </c>
      <c r="W57" s="51"/>
      <c r="X57" s="29">
        <f>SUM(F57:W57)</f>
        <v>163</v>
      </c>
      <c r="AA57" s="39">
        <f>MIN(F57,I57,L57,O57,U57,R57)</f>
        <v>0</v>
      </c>
      <c r="AB57" s="39">
        <f>SUM(X57-AA57)</f>
        <v>163</v>
      </c>
    </row>
    <row r="58" spans="1:28" x14ac:dyDescent="0.25">
      <c r="A58" s="29">
        <v>52</v>
      </c>
      <c r="B58" s="55" t="s">
        <v>80</v>
      </c>
      <c r="C58" s="31">
        <f>VLOOKUP(D58,'[1]Tabelen masters'!C$6:D132,2,FALSE)</f>
        <v>1.55</v>
      </c>
      <c r="D58" s="47">
        <v>40</v>
      </c>
      <c r="E58" s="31">
        <f>D58/25</f>
        <v>1.6</v>
      </c>
      <c r="F58" s="33">
        <v>0</v>
      </c>
      <c r="G58" s="34" t="str">
        <f>IF(F58&lt;=1,"",10)</f>
        <v/>
      </c>
      <c r="H58" s="43"/>
      <c r="I58" s="33">
        <v>128</v>
      </c>
      <c r="J58" s="37">
        <f>IF(I58&lt;=1," ",10)</f>
        <v>10</v>
      </c>
      <c r="K58" s="44">
        <v>18</v>
      </c>
      <c r="L58" s="33"/>
      <c r="M58" s="37" t="str">
        <f>IF(L58&lt;=1," ",10)</f>
        <v xml:space="preserve"> </v>
      </c>
      <c r="N58" s="33"/>
      <c r="O58" s="33"/>
      <c r="P58" s="37" t="str">
        <f>IF(O58&lt;=1," ",10)</f>
        <v xml:space="preserve"> </v>
      </c>
      <c r="Q58" s="44"/>
      <c r="R58" s="33"/>
      <c r="S58" s="37" t="str">
        <f>IF(R58&lt;=1," ",10)</f>
        <v xml:space="preserve"> </v>
      </c>
      <c r="T58" s="44"/>
      <c r="U58" s="33"/>
      <c r="V58" s="45" t="str">
        <f>IF(U58&lt;=1," ",10)</f>
        <v xml:space="preserve"> </v>
      </c>
      <c r="W58" s="44"/>
      <c r="X58" s="29">
        <f>SUM(F58:W58)</f>
        <v>156</v>
      </c>
      <c r="AA58" s="39">
        <f>MIN(F58,I58,L58,O58,U58,R58)</f>
        <v>0</v>
      </c>
      <c r="AB58" s="39">
        <f>SUM(X58-AA58)</f>
        <v>156</v>
      </c>
    </row>
    <row r="59" spans="1:28" x14ac:dyDescent="0.25">
      <c r="A59" s="40">
        <v>53</v>
      </c>
      <c r="B59" s="53" t="s">
        <v>81</v>
      </c>
      <c r="C59" s="31">
        <f>VLOOKUP(D59,'[1]Tabelen masters'!C$6:D103,2,FALSE)</f>
        <v>0.65</v>
      </c>
      <c r="D59" s="47">
        <v>22</v>
      </c>
      <c r="E59" s="31">
        <f>D59/25</f>
        <v>0.88</v>
      </c>
      <c r="F59" s="33">
        <v>0</v>
      </c>
      <c r="G59" s="34" t="str">
        <f>IF(F59&lt;=1,"",10)</f>
        <v/>
      </c>
      <c r="H59" s="43"/>
      <c r="I59" s="33">
        <v>118</v>
      </c>
      <c r="J59" s="37">
        <f>IF(I59&lt;=1," ",10)</f>
        <v>10</v>
      </c>
      <c r="K59" s="33">
        <v>16</v>
      </c>
      <c r="L59" s="33"/>
      <c r="M59" s="37" t="str">
        <f>IF(L59&lt;=1," ",10)</f>
        <v xml:space="preserve"> </v>
      </c>
      <c r="N59" s="33"/>
      <c r="O59" s="33"/>
      <c r="P59" s="37" t="str">
        <f>IF(O59&lt;=1," ",10)</f>
        <v xml:space="preserve"> </v>
      </c>
      <c r="Q59" s="33"/>
      <c r="R59" s="33"/>
      <c r="S59" s="37" t="str">
        <f>IF(R59&lt;=1," ",10)</f>
        <v xml:space="preserve"> </v>
      </c>
      <c r="T59" s="33"/>
      <c r="U59" s="33">
        <v>0</v>
      </c>
      <c r="V59" s="45" t="str">
        <f>IF(U59&lt;=1," ",10)</f>
        <v xml:space="preserve"> </v>
      </c>
      <c r="W59" s="51"/>
      <c r="X59" s="29">
        <f>SUM(F59:W59)</f>
        <v>144</v>
      </c>
      <c r="AA59" s="39">
        <f>MIN(F59,I59,L59,O59,U59,R59)</f>
        <v>0</v>
      </c>
      <c r="AB59" s="39">
        <f>SUM(X59-AA59)</f>
        <v>144</v>
      </c>
    </row>
    <row r="60" spans="1:28" x14ac:dyDescent="0.25">
      <c r="A60" s="29">
        <v>54</v>
      </c>
      <c r="B60" s="46" t="s">
        <v>82</v>
      </c>
      <c r="C60" s="31">
        <f>VLOOKUP(D60,'[1]Tabelen masters'!C$6:D241,2,FALSE)</f>
        <v>1.25</v>
      </c>
      <c r="D60" s="47">
        <v>33</v>
      </c>
      <c r="E60" s="31">
        <f>D60/25</f>
        <v>1.32</v>
      </c>
      <c r="F60" s="33">
        <v>0</v>
      </c>
      <c r="G60" s="34" t="str">
        <f>IF(F60&lt;=1,"",10)</f>
        <v/>
      </c>
      <c r="H60" s="43"/>
      <c r="I60" s="33"/>
      <c r="J60" s="37" t="str">
        <f>IF(I60&lt;=1," ",10)</f>
        <v xml:space="preserve"> </v>
      </c>
      <c r="K60" s="44"/>
      <c r="L60" s="33"/>
      <c r="M60" s="37" t="str">
        <f>IF(L60&lt;=1," ",10)</f>
        <v xml:space="preserve"> </v>
      </c>
      <c r="N60" s="33"/>
      <c r="O60" s="33">
        <v>115</v>
      </c>
      <c r="P60" s="37">
        <f>IF(O60&lt;=1," ",10)</f>
        <v>10</v>
      </c>
      <c r="Q60" s="44">
        <v>16</v>
      </c>
      <c r="R60" s="33"/>
      <c r="S60" s="37" t="str">
        <f>IF(R60&lt;=1," ",10)</f>
        <v xml:space="preserve"> </v>
      </c>
      <c r="T60" s="44"/>
      <c r="U60" s="33"/>
      <c r="V60" s="45" t="str">
        <f>IF(U60&lt;=1," ",10)</f>
        <v xml:space="preserve"> </v>
      </c>
      <c r="W60" s="44"/>
      <c r="X60" s="29">
        <f>SUM(F60:W60)</f>
        <v>141</v>
      </c>
      <c r="AA60" s="39">
        <f>MIN(F60,I60,L60,O60,U60,R60)</f>
        <v>0</v>
      </c>
      <c r="AB60" s="39">
        <f>SUM(X60-AA60)</f>
        <v>141</v>
      </c>
    </row>
    <row r="61" spans="1:28" x14ac:dyDescent="0.25">
      <c r="A61" s="29">
        <v>55</v>
      </c>
      <c r="B61" s="46" t="s">
        <v>83</v>
      </c>
      <c r="C61" s="31">
        <f>VLOOKUP(D61,'[1]Tabelen masters'!C$6:D189,2,FALSE)</f>
        <v>1.75</v>
      </c>
      <c r="D61" s="47">
        <v>45</v>
      </c>
      <c r="E61" s="31">
        <f>D61/25</f>
        <v>1.8</v>
      </c>
      <c r="F61" s="33">
        <v>0</v>
      </c>
      <c r="G61" s="34" t="str">
        <f>IF(F61&lt;=1,"",10)</f>
        <v/>
      </c>
      <c r="H61" s="43"/>
      <c r="I61" s="33"/>
      <c r="J61" s="37" t="str">
        <f>IF(I61&lt;=1," ",10)</f>
        <v xml:space="preserve"> </v>
      </c>
      <c r="K61" s="33"/>
      <c r="L61" s="33"/>
      <c r="M61" s="37" t="str">
        <f>IF(L61&lt;=1," ",10)</f>
        <v xml:space="preserve"> </v>
      </c>
      <c r="N61" s="33"/>
      <c r="O61" s="33">
        <v>127</v>
      </c>
      <c r="P61" s="37">
        <f>IF(O61&lt;=1," ",10)</f>
        <v>10</v>
      </c>
      <c r="Q61" s="33"/>
      <c r="R61" s="33"/>
      <c r="S61" s="37" t="str">
        <f>IF(R61&lt;=1," ",10)</f>
        <v xml:space="preserve"> </v>
      </c>
      <c r="T61" s="33"/>
      <c r="U61" s="33"/>
      <c r="V61" s="45" t="str">
        <f>IF(U61&lt;=1," ",10)</f>
        <v xml:space="preserve"> </v>
      </c>
      <c r="W61" s="51"/>
      <c r="X61" s="29">
        <f>SUM(F61:W61)</f>
        <v>137</v>
      </c>
      <c r="AA61" s="39">
        <f>MIN(F61,I61,L61,O61,U61,R61)</f>
        <v>0</v>
      </c>
      <c r="AB61" s="39">
        <f>SUM(X61-AA61)</f>
        <v>137</v>
      </c>
    </row>
    <row r="62" spans="1:28" x14ac:dyDescent="0.25">
      <c r="A62" s="40">
        <v>56</v>
      </c>
      <c r="B62" s="53" t="s">
        <v>84</v>
      </c>
      <c r="C62" s="31">
        <f>VLOOKUP(D62,'[1]Tabelen masters'!C$6:D38,2,FALSE)</f>
        <v>1.35</v>
      </c>
      <c r="D62" s="47">
        <v>35</v>
      </c>
      <c r="E62" s="31">
        <f>D62/25</f>
        <v>1.4</v>
      </c>
      <c r="F62" s="33">
        <v>0</v>
      </c>
      <c r="G62" s="34" t="str">
        <f>IF(F62&lt;=1,"",10)</f>
        <v/>
      </c>
      <c r="H62" s="43"/>
      <c r="I62" s="33">
        <v>125</v>
      </c>
      <c r="J62" s="37">
        <f>IF(I62&lt;=1," ",10)</f>
        <v>10</v>
      </c>
      <c r="K62" s="44"/>
      <c r="L62" s="33"/>
      <c r="M62" s="37" t="str">
        <f>IF(L62&lt;=1," ",10)</f>
        <v xml:space="preserve"> </v>
      </c>
      <c r="N62" s="33"/>
      <c r="O62" s="33"/>
      <c r="P62" s="37" t="str">
        <f>IF(O62&lt;=1," ",10)</f>
        <v xml:space="preserve"> </v>
      </c>
      <c r="Q62" s="44"/>
      <c r="R62" s="33"/>
      <c r="S62" s="37" t="str">
        <f>IF(R62&lt;=1," ",10)</f>
        <v xml:space="preserve"> </v>
      </c>
      <c r="T62" s="44"/>
      <c r="U62" s="33"/>
      <c r="V62" s="45" t="str">
        <f>IF(U62&lt;=1," ",10)</f>
        <v xml:space="preserve"> </v>
      </c>
      <c r="W62" s="44"/>
      <c r="X62" s="29">
        <f>SUM(F62:W62)</f>
        <v>135</v>
      </c>
      <c r="AA62" s="39">
        <f>MIN(F62,I62,L62,O62,U62,R62)</f>
        <v>0</v>
      </c>
      <c r="AB62" s="39">
        <f>SUM(X62-AA62)</f>
        <v>135</v>
      </c>
    </row>
    <row r="63" spans="1:28" x14ac:dyDescent="0.25">
      <c r="A63" s="29">
        <v>57</v>
      </c>
      <c r="B63" s="53" t="s">
        <v>85</v>
      </c>
      <c r="C63" s="31">
        <f>VLOOKUP(D63,'[1]Tabelen masters'!C$6:D155,2,FALSE)</f>
        <v>0.47</v>
      </c>
      <c r="D63" s="47">
        <v>18</v>
      </c>
      <c r="E63" s="31">
        <f>D63/25</f>
        <v>0.72</v>
      </c>
      <c r="F63" s="33">
        <v>0</v>
      </c>
      <c r="G63" s="34" t="str">
        <f>IF(F63&lt;=1,"",10)</f>
        <v/>
      </c>
      <c r="H63" s="43"/>
      <c r="I63" s="33"/>
      <c r="J63" s="37" t="str">
        <f>IF(I63&lt;=1," ",10)</f>
        <v xml:space="preserve"> </v>
      </c>
      <c r="K63" s="33"/>
      <c r="L63" s="33"/>
      <c r="M63" s="37" t="str">
        <f>IF(L63&lt;=1," ",10)</f>
        <v xml:space="preserve"> </v>
      </c>
      <c r="N63" s="33"/>
      <c r="O63" s="33"/>
      <c r="P63" s="37" t="str">
        <f>IF(O63&lt;=1," ",10)</f>
        <v xml:space="preserve"> </v>
      </c>
      <c r="Q63" s="33"/>
      <c r="R63" s="33"/>
      <c r="S63" s="37" t="str">
        <f>IF(R63&lt;=1," ",10)</f>
        <v xml:space="preserve"> </v>
      </c>
      <c r="T63" s="33"/>
      <c r="U63" s="33">
        <v>113</v>
      </c>
      <c r="V63" s="45">
        <f>IF(U63&lt;=1," ",10)</f>
        <v>10</v>
      </c>
      <c r="W63" s="51">
        <v>12</v>
      </c>
      <c r="X63" s="29">
        <f>SUM(F63:W63)</f>
        <v>135</v>
      </c>
      <c r="AA63" s="39">
        <f>MIN(F63,I63,L63,O63,U63,R63)</f>
        <v>0</v>
      </c>
      <c r="AB63" s="39">
        <f>SUM(X63-AA63)</f>
        <v>135</v>
      </c>
    </row>
    <row r="64" spans="1:28" x14ac:dyDescent="0.25">
      <c r="A64" s="29">
        <v>58</v>
      </c>
      <c r="B64" s="53" t="s">
        <v>86</v>
      </c>
      <c r="C64" s="31">
        <f>VLOOKUP(D64,'[1]Tabelen masters'!C$6:D196,2,FALSE)</f>
        <v>1.65</v>
      </c>
      <c r="D64" s="47">
        <v>42</v>
      </c>
      <c r="E64" s="31">
        <f>D64/25</f>
        <v>1.68</v>
      </c>
      <c r="F64" s="33">
        <v>0</v>
      </c>
      <c r="G64" s="34" t="str">
        <f>IF(F64&lt;=1,"",10)</f>
        <v/>
      </c>
      <c r="H64" s="43"/>
      <c r="I64" s="33"/>
      <c r="J64" s="37" t="str">
        <f>IF(I64&lt;=1," ",10)</f>
        <v xml:space="preserve"> </v>
      </c>
      <c r="K64" s="44"/>
      <c r="L64" s="33"/>
      <c r="M64" s="37" t="str">
        <f>IF(L64&lt;=1," ",10)</f>
        <v xml:space="preserve"> </v>
      </c>
      <c r="N64" s="33"/>
      <c r="O64" s="33"/>
      <c r="P64" s="37" t="str">
        <f>IF(O64&lt;=1," ",10)</f>
        <v xml:space="preserve"> </v>
      </c>
      <c r="Q64" s="44"/>
      <c r="R64" s="33">
        <v>122</v>
      </c>
      <c r="S64" s="37">
        <f>IF(R64&lt;=1," ",10)</f>
        <v>10</v>
      </c>
      <c r="T64" s="44"/>
      <c r="U64" s="33"/>
      <c r="V64" s="45" t="str">
        <f>IF(U64&lt;=1," ",10)</f>
        <v xml:space="preserve"> </v>
      </c>
      <c r="W64" s="44"/>
      <c r="X64" s="29">
        <f>SUM(F64:W64)</f>
        <v>132</v>
      </c>
      <c r="AA64" s="39">
        <f>MIN(F64,I64,L64,O64,U64,R64)</f>
        <v>0</v>
      </c>
      <c r="AB64" s="39">
        <f>SUM(X64-AA64)</f>
        <v>132</v>
      </c>
    </row>
    <row r="65" spans="1:28" x14ac:dyDescent="0.25">
      <c r="A65" s="40">
        <v>59</v>
      </c>
      <c r="B65" s="53" t="s">
        <v>87</v>
      </c>
      <c r="C65" s="31">
        <f>VLOOKUP(D65,'[1]Tabelen masters'!C$6:D82,2,FALSE)</f>
        <v>1.1499999999999999</v>
      </c>
      <c r="D65" s="47">
        <v>30</v>
      </c>
      <c r="E65" s="31">
        <f>D65/25</f>
        <v>1.2</v>
      </c>
      <c r="F65" s="33">
        <v>0</v>
      </c>
      <c r="G65" s="34" t="str">
        <f>IF(F65&lt;=1,"",10)</f>
        <v/>
      </c>
      <c r="H65" s="43"/>
      <c r="I65" s="33"/>
      <c r="J65" s="37" t="str">
        <f>IF(I65&lt;=1," ",10)</f>
        <v xml:space="preserve"> </v>
      </c>
      <c r="K65" s="33"/>
      <c r="L65" s="33"/>
      <c r="M65" s="37" t="str">
        <f>IF(L65&lt;=1," ",10)</f>
        <v xml:space="preserve"> </v>
      </c>
      <c r="N65" s="33"/>
      <c r="O65" s="33"/>
      <c r="P65" s="37" t="str">
        <f>IF(O65&lt;=1," ",10)</f>
        <v xml:space="preserve"> </v>
      </c>
      <c r="Q65" s="33"/>
      <c r="R65" s="33">
        <v>116</v>
      </c>
      <c r="S65" s="37">
        <f>IF(R65&lt;=1," ",10)</f>
        <v>10</v>
      </c>
      <c r="T65" s="33"/>
      <c r="U65" s="33"/>
      <c r="V65" s="45" t="str">
        <f>IF(U65&lt;=1," ",10)</f>
        <v xml:space="preserve"> </v>
      </c>
      <c r="W65" s="51"/>
      <c r="X65" s="29">
        <f>SUM(F65:W65)</f>
        <v>126</v>
      </c>
      <c r="AA65" s="39">
        <f>MIN(F65,I65,L65,O65,U65,R65)</f>
        <v>0</v>
      </c>
      <c r="AB65" s="39">
        <f>SUM(X65-AA65)</f>
        <v>126</v>
      </c>
    </row>
    <row r="66" spans="1:28" x14ac:dyDescent="0.25">
      <c r="A66" s="29">
        <v>60</v>
      </c>
      <c r="B66" s="53" t="s">
        <v>88</v>
      </c>
      <c r="C66" s="31">
        <f>VLOOKUP(D66,'[1]Tabelen masters'!C$6:D265,2,FALSE)</f>
        <v>1.65</v>
      </c>
      <c r="D66" s="47">
        <v>42</v>
      </c>
      <c r="E66" s="31">
        <f>D66/25</f>
        <v>1.68</v>
      </c>
      <c r="F66" s="33">
        <v>0</v>
      </c>
      <c r="G66" s="34" t="str">
        <f>IF(F66&lt;=1,"",10)</f>
        <v/>
      </c>
      <c r="H66" s="43"/>
      <c r="I66" s="33">
        <v>115</v>
      </c>
      <c r="J66" s="37">
        <f>IF(I66&lt;=1," ",10)</f>
        <v>10</v>
      </c>
      <c r="K66" s="44"/>
      <c r="L66" s="33"/>
      <c r="M66" s="37" t="str">
        <f>IF(L66&lt;=1," ",10)</f>
        <v xml:space="preserve"> </v>
      </c>
      <c r="N66" s="33"/>
      <c r="O66" s="33"/>
      <c r="P66" s="37" t="str">
        <f>IF(O66&lt;=1," ",10)</f>
        <v xml:space="preserve"> </v>
      </c>
      <c r="Q66" s="44"/>
      <c r="R66" s="33"/>
      <c r="S66" s="37" t="str">
        <f>IF(R66&lt;=1," ",10)</f>
        <v xml:space="preserve"> </v>
      </c>
      <c r="T66" s="44"/>
      <c r="U66" s="33"/>
      <c r="V66" s="45" t="str">
        <f>IF(U66&lt;=1," ",10)</f>
        <v xml:space="preserve"> </v>
      </c>
      <c r="W66" s="44"/>
      <c r="X66" s="29">
        <f>SUM(F66:W66)</f>
        <v>125</v>
      </c>
      <c r="AA66" s="39">
        <f>MIN(F66,I66,L66,O66,U66,R66)</f>
        <v>0</v>
      </c>
      <c r="AB66" s="39">
        <f>SUM(X66-AA66)</f>
        <v>125</v>
      </c>
    </row>
    <row r="67" spans="1:28" x14ac:dyDescent="0.25">
      <c r="A67" s="29">
        <v>61</v>
      </c>
      <c r="B67" s="53" t="s">
        <v>89</v>
      </c>
      <c r="C67" s="31">
        <f>VLOOKUP(D67,'[1]Tabelen masters'!C$6:D237,2,FALSE)</f>
        <v>0.55000000000000004</v>
      </c>
      <c r="D67" s="47">
        <v>20</v>
      </c>
      <c r="E67" s="31">
        <f>D67/25</f>
        <v>0.8</v>
      </c>
      <c r="F67" s="33">
        <v>0</v>
      </c>
      <c r="G67" s="34" t="str">
        <f>IF(F67&lt;=1,"",10)</f>
        <v/>
      </c>
      <c r="H67" s="43"/>
      <c r="I67" s="33">
        <v>112</v>
      </c>
      <c r="J67" s="37">
        <f>IF(I67&lt;=1," ",10)</f>
        <v>10</v>
      </c>
      <c r="K67" s="33"/>
      <c r="L67" s="33"/>
      <c r="M67" s="37" t="str">
        <f>IF(L67&lt;=1," ",10)</f>
        <v xml:space="preserve"> </v>
      </c>
      <c r="N67" s="33"/>
      <c r="O67" s="33"/>
      <c r="P67" s="37" t="str">
        <f>IF(O67&lt;=1," ",10)</f>
        <v xml:space="preserve"> </v>
      </c>
      <c r="Q67" s="33"/>
      <c r="R67" s="33"/>
      <c r="S67" s="37" t="str">
        <f>IF(R67&lt;=1," ",10)</f>
        <v xml:space="preserve"> </v>
      </c>
      <c r="T67" s="33"/>
      <c r="U67" s="33"/>
      <c r="V67" s="45" t="str">
        <f>IF(U67&lt;=1," ",10)</f>
        <v xml:space="preserve"> </v>
      </c>
      <c r="W67" s="51"/>
      <c r="X67" s="29">
        <f>SUM(F67:W67)</f>
        <v>122</v>
      </c>
      <c r="AA67" s="39">
        <f>MIN(F67,I67,L67,O67,U67,R67)</f>
        <v>0</v>
      </c>
      <c r="AB67" s="39">
        <f>SUM(X67-AA67)</f>
        <v>122</v>
      </c>
    </row>
    <row r="68" spans="1:28" x14ac:dyDescent="0.25">
      <c r="A68" s="40">
        <v>62</v>
      </c>
      <c r="B68" s="53" t="s">
        <v>90</v>
      </c>
      <c r="C68" s="31">
        <f>VLOOKUP(D68,'[1]Tabelen masters'!C$6:D262,2,FALSE)</f>
        <v>1.05</v>
      </c>
      <c r="D68" s="47">
        <v>28</v>
      </c>
      <c r="E68" s="31">
        <f>D68/25</f>
        <v>1.1200000000000001</v>
      </c>
      <c r="F68" s="33">
        <v>0</v>
      </c>
      <c r="G68" s="34" t="str">
        <f>IF(F68&lt;=1,"",10)</f>
        <v/>
      </c>
      <c r="H68" s="43"/>
      <c r="I68" s="33">
        <v>110</v>
      </c>
      <c r="J68" s="37">
        <f>IF(I68&lt;=1," ",10)</f>
        <v>10</v>
      </c>
      <c r="K68" s="44"/>
      <c r="L68" s="33"/>
      <c r="M68" s="37" t="str">
        <f>IF(L68&lt;=1," ",10)</f>
        <v xml:space="preserve"> </v>
      </c>
      <c r="N68" s="33"/>
      <c r="O68" s="33"/>
      <c r="P68" s="37" t="str">
        <f>IF(O68&lt;=1," ",10)</f>
        <v xml:space="preserve"> </v>
      </c>
      <c r="Q68" s="44"/>
      <c r="R68" s="33"/>
      <c r="S68" s="37" t="str">
        <f>IF(R68&lt;=1," ",10)</f>
        <v xml:space="preserve"> </v>
      </c>
      <c r="T68" s="44"/>
      <c r="U68" s="33"/>
      <c r="V68" s="45" t="str">
        <f>IF(U68&lt;=1," ",10)</f>
        <v xml:space="preserve"> </v>
      </c>
      <c r="W68" s="44"/>
      <c r="X68" s="29">
        <f>SUM(F68:W68)</f>
        <v>120</v>
      </c>
      <c r="AA68" s="39">
        <f>MIN(F68,I68,L68,O68,U68,R68)</f>
        <v>0</v>
      </c>
      <c r="AB68" s="39">
        <f>SUM(X68-AA68)</f>
        <v>120</v>
      </c>
    </row>
    <row r="69" spans="1:28" x14ac:dyDescent="0.25">
      <c r="A69" s="29">
        <v>63</v>
      </c>
      <c r="B69" s="53" t="s">
        <v>91</v>
      </c>
      <c r="C69" s="31">
        <f>VLOOKUP(D69,'[1]Tabelen masters'!C$6:D133,2,FALSE)</f>
        <v>1.1499999999999999</v>
      </c>
      <c r="D69" s="47">
        <v>30</v>
      </c>
      <c r="E69" s="31">
        <v>28</v>
      </c>
      <c r="F69" s="33">
        <v>0</v>
      </c>
      <c r="G69" s="34" t="str">
        <f>IF(F69&lt;=1,"",10)</f>
        <v/>
      </c>
      <c r="H69" s="43"/>
      <c r="I69" s="33">
        <v>105</v>
      </c>
      <c r="J69" s="37">
        <f>IF(I69&lt;=1," ",10)</f>
        <v>10</v>
      </c>
      <c r="K69" s="33"/>
      <c r="L69" s="33"/>
      <c r="M69" s="37" t="str">
        <f>IF(L69&lt;=1," ",10)</f>
        <v xml:space="preserve"> </v>
      </c>
      <c r="N69" s="33"/>
      <c r="O69" s="33"/>
      <c r="P69" s="37" t="str">
        <f>IF(O69&lt;=1," ",10)</f>
        <v xml:space="preserve"> </v>
      </c>
      <c r="Q69" s="33"/>
      <c r="R69" s="33"/>
      <c r="S69" s="37" t="str">
        <f>IF(R69&lt;=1," ",10)</f>
        <v xml:space="preserve"> </v>
      </c>
      <c r="T69" s="33"/>
      <c r="U69" s="33"/>
      <c r="V69" s="45" t="str">
        <f>IF(U69&lt;=1," ",10)</f>
        <v xml:space="preserve"> </v>
      </c>
      <c r="W69" s="51"/>
      <c r="X69" s="29">
        <f>SUM(F69:W69)</f>
        <v>115</v>
      </c>
      <c r="AA69" s="39">
        <f>MIN(F69,I69,L69,O69,U69,R69)</f>
        <v>0</v>
      </c>
      <c r="AB69" s="39">
        <f>SUM(X69-AA69)</f>
        <v>115</v>
      </c>
    </row>
    <row r="70" spans="1:28" x14ac:dyDescent="0.25">
      <c r="A70" s="29">
        <v>64</v>
      </c>
      <c r="B70" s="53" t="s">
        <v>92</v>
      </c>
      <c r="C70" s="31">
        <f>VLOOKUP(D70,'[1]Tabelen masters'!C$6:D272,2,FALSE)</f>
        <v>1.75</v>
      </c>
      <c r="D70" s="47">
        <v>45</v>
      </c>
      <c r="E70" s="31">
        <f>D70/25</f>
        <v>1.8</v>
      </c>
      <c r="F70" s="33">
        <v>0</v>
      </c>
      <c r="G70" s="34" t="str">
        <f>IF(F70&lt;=1,"",10)</f>
        <v/>
      </c>
      <c r="H70" s="43"/>
      <c r="I70" s="33"/>
      <c r="J70" s="37" t="str">
        <f>IF(I70&lt;=1," ",10)</f>
        <v xml:space="preserve"> </v>
      </c>
      <c r="K70" s="44"/>
      <c r="L70" s="33"/>
      <c r="M70" s="37" t="str">
        <f>IF(L70&lt;=1," ",10)</f>
        <v xml:space="preserve"> </v>
      </c>
      <c r="N70" s="33"/>
      <c r="O70" s="33"/>
      <c r="P70" s="37" t="str">
        <f>IF(O70&lt;=1," ",10)</f>
        <v xml:space="preserve"> </v>
      </c>
      <c r="Q70" s="44"/>
      <c r="R70" s="33"/>
      <c r="S70" s="37" t="str">
        <f>IF(R70&lt;=1," ",10)</f>
        <v xml:space="preserve"> </v>
      </c>
      <c r="T70" s="44"/>
      <c r="U70" s="33">
        <v>105</v>
      </c>
      <c r="V70" s="45">
        <f>IF(U70&lt;=1," ",10)</f>
        <v>10</v>
      </c>
      <c r="W70" s="44"/>
      <c r="X70" s="29">
        <f>SUM(F70:W70)</f>
        <v>115</v>
      </c>
      <c r="AA70" s="39">
        <f>MIN(F70,I70,L70,O70,U70,R70)</f>
        <v>0</v>
      </c>
      <c r="AB70" s="39">
        <f>SUM(X70-AA70)</f>
        <v>115</v>
      </c>
    </row>
    <row r="71" spans="1:28" x14ac:dyDescent="0.25">
      <c r="A71" s="40">
        <v>65</v>
      </c>
      <c r="B71" s="53" t="s">
        <v>93</v>
      </c>
      <c r="C71" s="31">
        <f>VLOOKUP(D71,'[1]Tabelen masters'!C$6:D263,2,FALSE)</f>
        <v>0.37</v>
      </c>
      <c r="D71" s="47">
        <v>15</v>
      </c>
      <c r="E71" s="31">
        <f>D71/25</f>
        <v>0.6</v>
      </c>
      <c r="F71" s="33">
        <v>0</v>
      </c>
      <c r="G71" s="34" t="str">
        <f>IF(F71&lt;=1,"",10)</f>
        <v/>
      </c>
      <c r="H71" s="43"/>
      <c r="I71" s="33">
        <v>103</v>
      </c>
      <c r="J71" s="37">
        <f>IF(I71&lt;=1," ",10)</f>
        <v>10</v>
      </c>
      <c r="K71" s="33"/>
      <c r="L71" s="33"/>
      <c r="M71" s="37" t="str">
        <f>IF(L71&lt;=1," ",10)</f>
        <v xml:space="preserve"> </v>
      </c>
      <c r="N71" s="33"/>
      <c r="O71" s="33"/>
      <c r="P71" s="37" t="str">
        <f>IF(O71&lt;=1," ",10)</f>
        <v xml:space="preserve"> </v>
      </c>
      <c r="Q71" s="33"/>
      <c r="R71" s="33"/>
      <c r="S71" s="37" t="str">
        <f>IF(R71&lt;=1," ",10)</f>
        <v xml:space="preserve"> </v>
      </c>
      <c r="T71" s="33"/>
      <c r="U71" s="33"/>
      <c r="V71" s="45" t="str">
        <f>IF(U71&lt;=1," ",10)</f>
        <v xml:space="preserve"> </v>
      </c>
      <c r="W71" s="51"/>
      <c r="X71" s="29">
        <f>SUM(F71:W71)</f>
        <v>113</v>
      </c>
      <c r="AA71" s="39">
        <f>MIN(F71,I71,L71,O71,U71,R71)</f>
        <v>0</v>
      </c>
      <c r="AB71" s="39">
        <f>SUM(X71-AA71)</f>
        <v>113</v>
      </c>
    </row>
    <row r="72" spans="1:28" x14ac:dyDescent="0.25">
      <c r="A72" s="29">
        <v>66</v>
      </c>
      <c r="B72" s="46" t="s">
        <v>94</v>
      </c>
      <c r="C72" s="31">
        <f>VLOOKUP(D72,'[1]Tabelen masters'!C$6:D78,2,FALSE)</f>
        <v>1.75</v>
      </c>
      <c r="D72" s="47">
        <v>45</v>
      </c>
      <c r="E72" s="31">
        <f>D72/25</f>
        <v>1.8</v>
      </c>
      <c r="F72" s="33">
        <v>0</v>
      </c>
      <c r="G72" s="34" t="str">
        <f>IF(F72&lt;=1,"",10)</f>
        <v/>
      </c>
      <c r="H72" s="43"/>
      <c r="I72" s="33"/>
      <c r="J72" s="37" t="str">
        <f>IF(I72&lt;=1," ",10)</f>
        <v xml:space="preserve"> </v>
      </c>
      <c r="K72" s="44"/>
      <c r="L72" s="33"/>
      <c r="M72" s="37" t="str">
        <f>IF(L72&lt;=1," ",10)</f>
        <v xml:space="preserve"> </v>
      </c>
      <c r="N72" s="33"/>
      <c r="O72" s="33"/>
      <c r="P72" s="37" t="str">
        <f>IF(O72&lt;=1," ",10)</f>
        <v xml:space="preserve"> </v>
      </c>
      <c r="Q72" s="44"/>
      <c r="R72" s="33"/>
      <c r="S72" s="37" t="str">
        <f>IF(R72&lt;=1," ",10)</f>
        <v xml:space="preserve"> </v>
      </c>
      <c r="T72" s="44"/>
      <c r="U72" s="33">
        <v>101</v>
      </c>
      <c r="V72" s="45">
        <f>IF(U72&lt;=1," ",10)</f>
        <v>10</v>
      </c>
      <c r="W72" s="44"/>
      <c r="X72" s="29">
        <f>SUM(F72:W72)</f>
        <v>111</v>
      </c>
      <c r="AA72" s="39">
        <f>MIN(F72,I72,L72,O72,U72,R72)</f>
        <v>0</v>
      </c>
      <c r="AB72" s="39">
        <f>SUM(X72-AA72)</f>
        <v>111</v>
      </c>
    </row>
    <row r="73" spans="1:28" x14ac:dyDescent="0.25">
      <c r="A73" s="29">
        <v>67</v>
      </c>
      <c r="B73" s="53" t="s">
        <v>95</v>
      </c>
      <c r="C73" s="31">
        <f>VLOOKUP(D73,'[1]Tabelen masters'!C$6:D129,2,FALSE)</f>
        <v>1.25</v>
      </c>
      <c r="D73" s="47">
        <v>33</v>
      </c>
      <c r="E73" s="31">
        <f>D73/25</f>
        <v>1.32</v>
      </c>
      <c r="F73" s="33">
        <v>0</v>
      </c>
      <c r="G73" s="34" t="str">
        <f>IF(F73&lt;=1,"",10)</f>
        <v/>
      </c>
      <c r="H73" s="43"/>
      <c r="I73" s="33"/>
      <c r="J73" s="37" t="str">
        <f>IF(I73&lt;=1," ",10)</f>
        <v xml:space="preserve"> </v>
      </c>
      <c r="K73" s="33"/>
      <c r="L73" s="33"/>
      <c r="M73" s="37" t="str">
        <f>IF(L73&lt;=1," ",10)</f>
        <v xml:space="preserve"> </v>
      </c>
      <c r="N73" s="33"/>
      <c r="O73" s="33">
        <v>96</v>
      </c>
      <c r="P73" s="37">
        <f>IF(O73&lt;=1," ",10)</f>
        <v>10</v>
      </c>
      <c r="Q73" s="33"/>
      <c r="R73" s="33"/>
      <c r="S73" s="37" t="str">
        <f>IF(R73&lt;=1," ",10)</f>
        <v xml:space="preserve"> </v>
      </c>
      <c r="T73" s="33"/>
      <c r="U73" s="33"/>
      <c r="V73" s="45" t="str">
        <f>IF(U73&lt;=1," ",10)</f>
        <v xml:space="preserve"> </v>
      </c>
      <c r="W73" s="51"/>
      <c r="X73" s="29">
        <f>SUM(F73:W73)</f>
        <v>106</v>
      </c>
      <c r="AA73" s="39">
        <f>MIN(F73,I73,L73,O73,U73,R73)</f>
        <v>0</v>
      </c>
      <c r="AB73" s="39">
        <f>SUM(X73-AA73)</f>
        <v>106</v>
      </c>
    </row>
    <row r="74" spans="1:28" x14ac:dyDescent="0.25">
      <c r="A74" s="40">
        <v>68</v>
      </c>
      <c r="B74" s="53" t="s">
        <v>96</v>
      </c>
      <c r="C74" s="31">
        <f>VLOOKUP(D74,'[1]Tabelen masters'!C$6:D270,2,FALSE)</f>
        <v>0.55000000000000004</v>
      </c>
      <c r="D74" s="47">
        <v>20</v>
      </c>
      <c r="E74" s="31">
        <f>D74/25</f>
        <v>0.8</v>
      </c>
      <c r="F74" s="33">
        <v>0</v>
      </c>
      <c r="G74" s="34" t="str">
        <f>IF(F74&lt;=1,"",10)</f>
        <v/>
      </c>
      <c r="H74" s="43"/>
      <c r="I74" s="33"/>
      <c r="J74" s="37" t="str">
        <f>IF(I74&lt;=1," ",10)</f>
        <v xml:space="preserve"> </v>
      </c>
      <c r="K74" s="44"/>
      <c r="L74" s="33"/>
      <c r="M74" s="37" t="str">
        <f>IF(L74&lt;=1," ",10)</f>
        <v xml:space="preserve"> </v>
      </c>
      <c r="N74" s="33"/>
      <c r="O74" s="33"/>
      <c r="P74" s="37" t="str">
        <f>IF(O74&lt;=1," ",10)</f>
        <v xml:space="preserve"> </v>
      </c>
      <c r="Q74" s="44"/>
      <c r="R74" s="33"/>
      <c r="S74" s="37" t="str">
        <f>IF(R74&lt;=1," ",10)</f>
        <v xml:space="preserve"> </v>
      </c>
      <c r="T74" s="44"/>
      <c r="U74" s="33">
        <v>92</v>
      </c>
      <c r="V74" s="45">
        <f>IF(U74&lt;=1," ",10)</f>
        <v>10</v>
      </c>
      <c r="W74" s="44"/>
      <c r="X74" s="29">
        <f>SUM(F74:W74)</f>
        <v>102</v>
      </c>
      <c r="AA74" s="39">
        <f>MIN(F74,I74,L74,O74,U74,R74)</f>
        <v>0</v>
      </c>
      <c r="AB74" s="39">
        <f>SUM(X74-AA74)</f>
        <v>102</v>
      </c>
    </row>
    <row r="75" spans="1:28" x14ac:dyDescent="0.25">
      <c r="A75" s="29">
        <v>69</v>
      </c>
      <c r="B75" s="53" t="s">
        <v>97</v>
      </c>
      <c r="C75" s="31">
        <f>VLOOKUP(D75,'[1]Tabelen masters'!C$6:D94,2,FALSE)</f>
        <v>1.1499999999999999</v>
      </c>
      <c r="D75" s="47">
        <v>30</v>
      </c>
      <c r="E75" s="31">
        <f>D75/25</f>
        <v>1.2</v>
      </c>
      <c r="F75" s="33">
        <v>0</v>
      </c>
      <c r="G75" s="34" t="str">
        <f>IF(F75&lt;=1,"",10)</f>
        <v/>
      </c>
      <c r="H75" s="43"/>
      <c r="I75" s="33"/>
      <c r="J75" s="37" t="str">
        <f>IF(I75&lt;=1," ",10)</f>
        <v xml:space="preserve"> </v>
      </c>
      <c r="K75" s="33"/>
      <c r="L75" s="33"/>
      <c r="M75" s="37" t="str">
        <f>IF(L75&lt;=1," ",10)</f>
        <v xml:space="preserve"> </v>
      </c>
      <c r="N75" s="33"/>
      <c r="O75" s="33"/>
      <c r="P75" s="37" t="str">
        <f>IF(O75&lt;=1," ",10)</f>
        <v xml:space="preserve"> </v>
      </c>
      <c r="Q75" s="33"/>
      <c r="R75" s="33">
        <v>91</v>
      </c>
      <c r="S75" s="37">
        <f>IF(R75&lt;=1," ",10)</f>
        <v>10</v>
      </c>
      <c r="T75" s="33"/>
      <c r="U75" s="33"/>
      <c r="V75" s="45" t="str">
        <f>IF(U75&lt;=1," ",10)</f>
        <v xml:space="preserve"> </v>
      </c>
      <c r="W75" s="51"/>
      <c r="X75" s="29">
        <f>SUM(F75:W75)</f>
        <v>101</v>
      </c>
      <c r="AA75" s="39">
        <f>MIN(F75,I75,L75,O75,U75,R75)</f>
        <v>0</v>
      </c>
      <c r="AB75" s="39">
        <f>SUM(X75-AA75)</f>
        <v>101</v>
      </c>
    </row>
    <row r="76" spans="1:28" x14ac:dyDescent="0.25">
      <c r="A76" s="29">
        <v>70</v>
      </c>
      <c r="B76" s="46" t="s">
        <v>98</v>
      </c>
      <c r="C76" s="31">
        <f>VLOOKUP(D76,'[1]Tabelen masters'!C$6:D256,2,FALSE)</f>
        <v>1.35</v>
      </c>
      <c r="D76" s="47">
        <v>35</v>
      </c>
      <c r="E76" s="31">
        <f>D76/25</f>
        <v>1.4</v>
      </c>
      <c r="F76" s="33">
        <v>0</v>
      </c>
      <c r="G76" s="34" t="str">
        <f>IF(F76&lt;=1,"",10)</f>
        <v/>
      </c>
      <c r="H76" s="43"/>
      <c r="I76" s="33"/>
      <c r="J76" s="37" t="str">
        <f>IF(I76&lt;=1," ",10)</f>
        <v xml:space="preserve"> </v>
      </c>
      <c r="K76" s="44"/>
      <c r="L76" s="33"/>
      <c r="M76" s="37" t="str">
        <f>IF(L76&lt;=1," ",10)</f>
        <v xml:space="preserve"> </v>
      </c>
      <c r="N76" s="33"/>
      <c r="O76" s="33">
        <v>91</v>
      </c>
      <c r="P76" s="37">
        <f>IF(O76&lt;=1," ",10)</f>
        <v>10</v>
      </c>
      <c r="Q76" s="44"/>
      <c r="R76" s="33"/>
      <c r="S76" s="37" t="str">
        <f>IF(R76&lt;=1," ",10)</f>
        <v xml:space="preserve"> </v>
      </c>
      <c r="T76" s="44"/>
      <c r="U76" s="33"/>
      <c r="V76" s="45" t="str">
        <f>IF(U76&lt;=1," ",10)</f>
        <v xml:space="preserve"> </v>
      </c>
      <c r="W76" s="44"/>
      <c r="X76" s="29">
        <f>SUM(F76:W76)</f>
        <v>101</v>
      </c>
      <c r="AA76" s="39">
        <f>MIN(F76,I76,L76,O76,U76,R76)</f>
        <v>0</v>
      </c>
      <c r="AB76" s="39">
        <f>SUM(X76-AA76)</f>
        <v>101</v>
      </c>
    </row>
    <row r="77" spans="1:28" x14ac:dyDescent="0.25">
      <c r="A77" s="40">
        <v>71</v>
      </c>
      <c r="B77" s="53" t="s">
        <v>99</v>
      </c>
      <c r="C77" s="31">
        <f>VLOOKUP(D77,'[1]Tabelen masters'!C$6:D239,2,FALSE)</f>
        <v>0.37</v>
      </c>
      <c r="D77" s="47">
        <v>15</v>
      </c>
      <c r="E77" s="31">
        <f>D77/25</f>
        <v>0.6</v>
      </c>
      <c r="F77" s="33">
        <v>0</v>
      </c>
      <c r="G77" s="34" t="str">
        <f>IF(F77&lt;=1,"",10)</f>
        <v/>
      </c>
      <c r="H77" s="43"/>
      <c r="I77" s="33">
        <v>90</v>
      </c>
      <c r="J77" s="37">
        <f>IF(I77&lt;=1," ",10)</f>
        <v>10</v>
      </c>
      <c r="K77" s="33"/>
      <c r="L77" s="33"/>
      <c r="M77" s="37" t="str">
        <f>IF(L77&lt;=1," ",10)</f>
        <v xml:space="preserve"> </v>
      </c>
      <c r="N77" s="33"/>
      <c r="O77" s="33"/>
      <c r="P77" s="37" t="str">
        <f>IF(O77&lt;=1," ",10)</f>
        <v xml:space="preserve"> </v>
      </c>
      <c r="Q77" s="33"/>
      <c r="R77" s="33"/>
      <c r="S77" s="37" t="str">
        <f>IF(R77&lt;=1," ",10)</f>
        <v xml:space="preserve"> </v>
      </c>
      <c r="T77" s="33"/>
      <c r="U77" s="33"/>
      <c r="V77" s="45" t="str">
        <f>IF(U77&lt;=1," ",10)</f>
        <v xml:space="preserve"> </v>
      </c>
      <c r="W77" s="51"/>
      <c r="X77" s="29">
        <f>SUM(F77:W77)</f>
        <v>100</v>
      </c>
      <c r="Y77" s="64"/>
      <c r="AA77" s="39">
        <f>MIN(F77,I77,L77,O77,U77,R77)</f>
        <v>0</v>
      </c>
      <c r="AB77" s="39">
        <f>SUM(X77-AA77)</f>
        <v>100</v>
      </c>
    </row>
    <row r="78" spans="1:28" x14ac:dyDescent="0.25">
      <c r="A78" s="29">
        <v>72</v>
      </c>
      <c r="B78" s="53" t="s">
        <v>100</v>
      </c>
      <c r="C78" s="31">
        <f>VLOOKUP(D78,'[1]Tabelen masters'!C$6:D228,2,FALSE)</f>
        <v>0.55000000000000004</v>
      </c>
      <c r="D78" s="47">
        <v>20</v>
      </c>
      <c r="E78" s="31">
        <f>D78/25</f>
        <v>0.8</v>
      </c>
      <c r="F78" s="33">
        <v>0</v>
      </c>
      <c r="G78" s="34" t="str">
        <f>IF(F78&lt;=1,"",10)</f>
        <v/>
      </c>
      <c r="H78" s="43"/>
      <c r="I78" s="33">
        <v>90</v>
      </c>
      <c r="J78" s="37">
        <f>IF(I78&lt;=1," ",10)</f>
        <v>10</v>
      </c>
      <c r="K78" s="44"/>
      <c r="L78" s="33"/>
      <c r="M78" s="37" t="str">
        <f>IF(L78&lt;=1," ",10)</f>
        <v xml:space="preserve"> </v>
      </c>
      <c r="N78" s="33"/>
      <c r="O78" s="33"/>
      <c r="P78" s="37" t="str">
        <f>IF(O78&lt;=1," ",10)</f>
        <v xml:space="preserve"> </v>
      </c>
      <c r="Q78" s="44"/>
      <c r="R78" s="33"/>
      <c r="S78" s="37" t="str">
        <f>IF(R78&lt;=1," ",10)</f>
        <v xml:space="preserve"> </v>
      </c>
      <c r="T78" s="44"/>
      <c r="U78" s="33"/>
      <c r="V78" s="45" t="str">
        <f>IF(U78&lt;=1," ",10)</f>
        <v xml:space="preserve"> </v>
      </c>
      <c r="W78" s="44"/>
      <c r="X78" s="29">
        <f>SUM(F78:W78)</f>
        <v>100</v>
      </c>
      <c r="AA78" s="39">
        <f>MIN(F78,I78,L78,O78,U78,R78)</f>
        <v>0</v>
      </c>
      <c r="AB78" s="39">
        <f>SUM(X78-AA78)</f>
        <v>100</v>
      </c>
    </row>
    <row r="79" spans="1:28" x14ac:dyDescent="0.25">
      <c r="A79" s="29">
        <v>73</v>
      </c>
      <c r="B79" s="46" t="s">
        <v>101</v>
      </c>
      <c r="C79" s="31">
        <f>VLOOKUP(D79,'[1]Tabelen masters'!C$6:D238,2,FALSE)</f>
        <v>0.95</v>
      </c>
      <c r="D79" s="47">
        <v>26</v>
      </c>
      <c r="E79" s="31">
        <f>D79/25</f>
        <v>1.04</v>
      </c>
      <c r="F79" s="33">
        <v>0</v>
      </c>
      <c r="G79" s="34" t="str">
        <f>IF(F79&lt;=1,"",10)</f>
        <v/>
      </c>
      <c r="H79" s="43"/>
      <c r="I79" s="33"/>
      <c r="J79" s="37" t="str">
        <f>IF(I79&lt;=1," ",10)</f>
        <v xml:space="preserve"> </v>
      </c>
      <c r="K79" s="33"/>
      <c r="L79" s="33"/>
      <c r="M79" s="37" t="str">
        <f>IF(L79&lt;=1," ",10)</f>
        <v xml:space="preserve"> </v>
      </c>
      <c r="N79" s="33"/>
      <c r="O79" s="33">
        <v>86</v>
      </c>
      <c r="P79" s="37">
        <f>IF(O79&lt;=1," ",10)</f>
        <v>10</v>
      </c>
      <c r="Q79" s="33"/>
      <c r="R79" s="33"/>
      <c r="S79" s="37" t="str">
        <f>IF(R79&lt;=1," ",10)</f>
        <v xml:space="preserve"> </v>
      </c>
      <c r="T79" s="33"/>
      <c r="U79" s="33"/>
      <c r="V79" s="45" t="str">
        <f>IF(U79&lt;=1," ",10)</f>
        <v xml:space="preserve"> </v>
      </c>
      <c r="W79" s="51"/>
      <c r="X79" s="29">
        <f>SUM(F79:W79)</f>
        <v>96</v>
      </c>
      <c r="AA79" s="39">
        <f>MIN(F79,I79,L79,O79,U79,R79)</f>
        <v>0</v>
      </c>
      <c r="AB79" s="39">
        <f>SUM(X79-AA79)</f>
        <v>96</v>
      </c>
    </row>
    <row r="80" spans="1:28" x14ac:dyDescent="0.25">
      <c r="A80" s="40">
        <v>74</v>
      </c>
      <c r="B80" s="53" t="s">
        <v>102</v>
      </c>
      <c r="C80" s="31">
        <f>VLOOKUP(D80,'[1]Tabelen masters'!C$6:D197,2,FALSE)</f>
        <v>0.47</v>
      </c>
      <c r="D80" s="47">
        <v>18</v>
      </c>
      <c r="E80" s="31">
        <f>D80/25</f>
        <v>0.72</v>
      </c>
      <c r="F80" s="33">
        <v>0</v>
      </c>
      <c r="G80" s="34" t="str">
        <f>IF(F80&lt;=1,"",10)</f>
        <v/>
      </c>
      <c r="H80" s="43"/>
      <c r="I80" s="33"/>
      <c r="J80" s="37" t="str">
        <f>IF(I80&lt;=1," ",10)</f>
        <v xml:space="preserve"> </v>
      </c>
      <c r="K80" s="44"/>
      <c r="L80" s="33"/>
      <c r="M80" s="37" t="str">
        <f>IF(L80&lt;=1," ",10)</f>
        <v xml:space="preserve"> </v>
      </c>
      <c r="N80" s="33"/>
      <c r="O80" s="33"/>
      <c r="P80" s="37" t="str">
        <f>IF(O80&lt;=1," ",10)</f>
        <v xml:space="preserve"> </v>
      </c>
      <c r="Q80" s="44"/>
      <c r="R80" s="33">
        <v>86</v>
      </c>
      <c r="S80" s="37">
        <f>IF(R80&lt;=1," ",10)</f>
        <v>10</v>
      </c>
      <c r="T80" s="44"/>
      <c r="U80" s="33"/>
      <c r="V80" s="45" t="str">
        <f>IF(U80&lt;=1," ",10)</f>
        <v xml:space="preserve"> </v>
      </c>
      <c r="W80" s="44"/>
      <c r="X80" s="29">
        <f>SUM(F80:W80)</f>
        <v>96</v>
      </c>
      <c r="AA80" s="39">
        <f>MIN(F80,I80,L80,O80,U80,R80)</f>
        <v>0</v>
      </c>
      <c r="AB80" s="39">
        <f>SUM(X80-AA80)</f>
        <v>96</v>
      </c>
    </row>
    <row r="81" spans="1:28" x14ac:dyDescent="0.25">
      <c r="A81" s="29">
        <v>75</v>
      </c>
      <c r="B81" s="53" t="s">
        <v>103</v>
      </c>
      <c r="C81" s="31">
        <f>VLOOKUP(D81,'[1]Tabelen masters'!C$6:D51,2,FALSE)</f>
        <v>1.1499999999999999</v>
      </c>
      <c r="D81" s="47">
        <v>30</v>
      </c>
      <c r="E81" s="31">
        <f>D81/25</f>
        <v>1.2</v>
      </c>
      <c r="F81" s="33">
        <v>0</v>
      </c>
      <c r="G81" s="34" t="str">
        <f>IF(F81&lt;=1,"",10)</f>
        <v/>
      </c>
      <c r="H81" s="43"/>
      <c r="I81" s="33">
        <v>85</v>
      </c>
      <c r="J81" s="37">
        <f>IF(I81&lt;=1," ",10)</f>
        <v>10</v>
      </c>
      <c r="K81" s="33"/>
      <c r="L81" s="33"/>
      <c r="M81" s="37" t="str">
        <f>IF(L81&lt;=1," ",10)</f>
        <v xml:space="preserve"> </v>
      </c>
      <c r="N81" s="33"/>
      <c r="O81" s="33"/>
      <c r="P81" s="37" t="str">
        <f>IF(O81&lt;=1," ",10)</f>
        <v xml:space="preserve"> </v>
      </c>
      <c r="Q81" s="33"/>
      <c r="R81" s="33"/>
      <c r="S81" s="37" t="str">
        <f>IF(R81&lt;=1," ",10)</f>
        <v xml:space="preserve"> </v>
      </c>
      <c r="T81" s="33"/>
      <c r="U81" s="33"/>
      <c r="V81" s="45" t="str">
        <f>IF(U81&lt;=1," ",10)</f>
        <v xml:space="preserve"> </v>
      </c>
      <c r="W81" s="51"/>
      <c r="X81" s="29">
        <f>SUM(F81:W81)</f>
        <v>95</v>
      </c>
      <c r="AA81" s="39">
        <f>MIN(F81,I81,L81,O81,U81,R81)</f>
        <v>0</v>
      </c>
      <c r="AB81" s="39">
        <f>SUM(X81-AA81)</f>
        <v>95</v>
      </c>
    </row>
    <row r="82" spans="1:28" x14ac:dyDescent="0.25">
      <c r="A82" s="29">
        <v>76</v>
      </c>
      <c r="B82" s="53" t="s">
        <v>104</v>
      </c>
      <c r="C82" s="31">
        <f>VLOOKUP(D82,'[1]Tabelen masters'!C$6:D170,2,FALSE)</f>
        <v>1.1499999999999999</v>
      </c>
      <c r="D82" s="47">
        <v>30</v>
      </c>
      <c r="E82" s="31">
        <f>D82/25</f>
        <v>1.2</v>
      </c>
      <c r="F82" s="33">
        <v>0</v>
      </c>
      <c r="G82" s="34" t="str">
        <f>IF(F82&lt;=1,"",10)</f>
        <v/>
      </c>
      <c r="H82" s="43"/>
      <c r="I82" s="33">
        <v>85</v>
      </c>
      <c r="J82" s="37">
        <f>IF(I82&lt;=1," ",10)</f>
        <v>10</v>
      </c>
      <c r="K82" s="65"/>
      <c r="L82" s="33"/>
      <c r="M82" s="66"/>
      <c r="N82" s="33"/>
      <c r="O82" s="67"/>
      <c r="P82" s="66"/>
      <c r="Q82" s="65"/>
      <c r="R82" s="67"/>
      <c r="S82" s="37" t="str">
        <f>IF(R82&lt;=1," ",10)</f>
        <v xml:space="preserve"> </v>
      </c>
      <c r="T82" s="65"/>
      <c r="U82" s="67"/>
      <c r="V82" s="45" t="str">
        <f>IF(U82&lt;=1," ",10)</f>
        <v xml:space="preserve"> </v>
      </c>
      <c r="W82" s="65"/>
      <c r="X82" s="29">
        <f>SUM(F82:W82)</f>
        <v>95</v>
      </c>
      <c r="AA82" s="39">
        <f>MIN(F82,I82,L82,O82,U82,R82)</f>
        <v>0</v>
      </c>
      <c r="AB82" s="39">
        <f>SUM(X82-AA82)</f>
        <v>95</v>
      </c>
    </row>
    <row r="83" spans="1:28" x14ac:dyDescent="0.25">
      <c r="A83" s="40">
        <v>77</v>
      </c>
      <c r="B83" s="53" t="s">
        <v>105</v>
      </c>
      <c r="C83" s="31">
        <f>VLOOKUP(D83,'[1]Tabelen masters'!C$6:D274,2,FALSE)</f>
        <v>1.1499999999999999</v>
      </c>
      <c r="D83" s="47">
        <v>30</v>
      </c>
      <c r="E83" s="31">
        <f>D83/25</f>
        <v>1.2</v>
      </c>
      <c r="F83" s="33">
        <v>0</v>
      </c>
      <c r="G83" s="34" t="str">
        <f>IF(F83&lt;=1,"",10)</f>
        <v/>
      </c>
      <c r="H83" s="43"/>
      <c r="I83" s="33"/>
      <c r="J83" s="37" t="str">
        <f>IF(I83&lt;=1," ",10)</f>
        <v xml:space="preserve"> </v>
      </c>
      <c r="K83" s="33"/>
      <c r="L83" s="33"/>
      <c r="M83" s="37" t="str">
        <f>IF(L83&lt;=1," ",10)</f>
        <v xml:space="preserve"> </v>
      </c>
      <c r="N83" s="33"/>
      <c r="O83" s="33"/>
      <c r="P83" s="37" t="str">
        <f>IF(O83&lt;=1," ",10)</f>
        <v xml:space="preserve"> </v>
      </c>
      <c r="Q83" s="33"/>
      <c r="R83" s="33"/>
      <c r="S83" s="37" t="str">
        <f>IF(R83&lt;=1," ",10)</f>
        <v xml:space="preserve"> </v>
      </c>
      <c r="T83" s="33"/>
      <c r="U83" s="33">
        <v>85</v>
      </c>
      <c r="V83" s="45">
        <f>IF(U83&lt;=1," ",10)</f>
        <v>10</v>
      </c>
      <c r="W83" s="51"/>
      <c r="X83" s="29">
        <f>SUM(F83:W83)</f>
        <v>95</v>
      </c>
      <c r="AA83" s="39">
        <f>MIN(F83,I83,L83,O83,U83,R83)</f>
        <v>0</v>
      </c>
      <c r="AB83" s="39">
        <f>SUM(X83-AA83)</f>
        <v>95</v>
      </c>
    </row>
    <row r="84" spans="1:28" x14ac:dyDescent="0.25">
      <c r="A84" s="29">
        <v>78</v>
      </c>
      <c r="B84" s="53" t="s">
        <v>106</v>
      </c>
      <c r="C84" s="31">
        <f>VLOOKUP(D84,'[1]Tabelen masters'!C$6:D148,2,FALSE)</f>
        <v>1.35</v>
      </c>
      <c r="D84" s="47">
        <v>35</v>
      </c>
      <c r="E84" s="31">
        <f>D84/25</f>
        <v>1.4</v>
      </c>
      <c r="F84" s="33">
        <v>0</v>
      </c>
      <c r="G84" s="34" t="str">
        <f>IF(F84&lt;=1,"",10)</f>
        <v/>
      </c>
      <c r="H84" s="43"/>
      <c r="I84" s="33"/>
      <c r="J84" s="37" t="str">
        <f>IF(I84&lt;=1," ",10)</f>
        <v xml:space="preserve"> </v>
      </c>
      <c r="K84" s="44"/>
      <c r="L84" s="33"/>
      <c r="M84" s="37" t="str">
        <f>IF(L84&lt;=1," ",10)</f>
        <v xml:space="preserve"> </v>
      </c>
      <c r="N84" s="33"/>
      <c r="O84" s="33"/>
      <c r="P84" s="37" t="str">
        <f>IF(O84&lt;=1," ",10)</f>
        <v xml:space="preserve"> </v>
      </c>
      <c r="Q84" s="44"/>
      <c r="R84" s="33">
        <v>84</v>
      </c>
      <c r="S84" s="37">
        <f>IF(R84&lt;=1," ",10)</f>
        <v>10</v>
      </c>
      <c r="T84" s="44"/>
      <c r="U84" s="33"/>
      <c r="V84" s="45" t="str">
        <f>IF(U84&lt;=1," ",10)</f>
        <v xml:space="preserve"> </v>
      </c>
      <c r="W84" s="44"/>
      <c r="X84" s="29">
        <f>SUM(F84:W84)</f>
        <v>94</v>
      </c>
      <c r="AA84" s="39">
        <f>MIN(F84,I84,L84,O84,U84,R84)</f>
        <v>0</v>
      </c>
      <c r="AB84" s="39">
        <f>SUM(X84-AA84)</f>
        <v>94</v>
      </c>
    </row>
    <row r="85" spans="1:28" x14ac:dyDescent="0.25">
      <c r="A85" s="29">
        <v>79</v>
      </c>
      <c r="B85" s="53" t="s">
        <v>107</v>
      </c>
      <c r="C85" s="31">
        <f>VLOOKUP(D85,'[1]Tabelen masters'!C$6:D166,2,FALSE)</f>
        <v>0.95</v>
      </c>
      <c r="D85" s="47">
        <v>26</v>
      </c>
      <c r="E85" s="31">
        <f>D85/25</f>
        <v>1.04</v>
      </c>
      <c r="F85" s="33">
        <v>0</v>
      </c>
      <c r="G85" s="34" t="str">
        <f>IF(F85&lt;=1,"",10)</f>
        <v/>
      </c>
      <c r="H85" s="43"/>
      <c r="I85" s="33">
        <v>84</v>
      </c>
      <c r="J85" s="37">
        <f>IF(I85&lt;=1," ",10)</f>
        <v>10</v>
      </c>
      <c r="K85" s="33"/>
      <c r="L85" s="33"/>
      <c r="M85" s="37" t="str">
        <f>IF(L85&lt;=1," ",10)</f>
        <v xml:space="preserve"> </v>
      </c>
      <c r="N85" s="33"/>
      <c r="O85" s="33"/>
      <c r="P85" s="37" t="str">
        <f>IF(O85&lt;=1," ",10)</f>
        <v xml:space="preserve"> </v>
      </c>
      <c r="Q85" s="33"/>
      <c r="R85" s="33"/>
      <c r="S85" s="37" t="str">
        <f>IF(R85&lt;=1," ",10)</f>
        <v xml:space="preserve"> </v>
      </c>
      <c r="T85" s="33"/>
      <c r="U85" s="33"/>
      <c r="V85" s="45" t="str">
        <f>IF(U85&lt;=1," ",10)</f>
        <v xml:space="preserve"> </v>
      </c>
      <c r="W85" s="51"/>
      <c r="X85" s="29">
        <f>SUM(F85:W85)</f>
        <v>94</v>
      </c>
      <c r="AA85" s="39">
        <f>MIN(F85,I85,L85,O85,U85,R85)</f>
        <v>0</v>
      </c>
      <c r="AB85" s="39">
        <f>SUM(X85-AA85)</f>
        <v>94</v>
      </c>
    </row>
    <row r="86" spans="1:28" x14ac:dyDescent="0.25">
      <c r="A86" s="40">
        <v>80</v>
      </c>
      <c r="B86" s="46" t="s">
        <v>108</v>
      </c>
      <c r="C86" s="31">
        <f>VLOOKUP(D86,'[1]Tabelen masters'!C$6:D240,2,FALSE)</f>
        <v>0.85</v>
      </c>
      <c r="D86" s="47">
        <v>25</v>
      </c>
      <c r="E86" s="31">
        <f>D86/25</f>
        <v>1</v>
      </c>
      <c r="F86" s="33">
        <v>0</v>
      </c>
      <c r="G86" s="34" t="str">
        <f>IF(F86&lt;=1,"",10)</f>
        <v/>
      </c>
      <c r="H86" s="43"/>
      <c r="I86" s="33"/>
      <c r="J86" s="37" t="str">
        <f>IF(I86&lt;=1," ",10)</f>
        <v xml:space="preserve"> </v>
      </c>
      <c r="K86" s="44"/>
      <c r="L86" s="33"/>
      <c r="M86" s="37" t="str">
        <f>IF(L86&lt;=1," ",10)</f>
        <v xml:space="preserve"> </v>
      </c>
      <c r="N86" s="33"/>
      <c r="O86" s="33">
        <v>78</v>
      </c>
      <c r="P86" s="37">
        <f>IF(O86&lt;=1," ",10)</f>
        <v>10</v>
      </c>
      <c r="Q86" s="44"/>
      <c r="R86" s="33"/>
      <c r="S86" s="37" t="str">
        <f>IF(R86&lt;=1," ",10)</f>
        <v xml:space="preserve"> </v>
      </c>
      <c r="T86" s="44"/>
      <c r="U86" s="33"/>
      <c r="V86" s="45" t="str">
        <f>IF(U86&lt;=1," ",10)</f>
        <v xml:space="preserve"> </v>
      </c>
      <c r="W86" s="44"/>
      <c r="X86" s="29">
        <f>SUM(F86:W86)</f>
        <v>88</v>
      </c>
      <c r="AA86" s="39">
        <f>MIN(F86,I86,L86,O86,U86,R86)</f>
        <v>0</v>
      </c>
      <c r="AB86" s="39">
        <f>SUM(X86-AA86)</f>
        <v>88</v>
      </c>
    </row>
    <row r="87" spans="1:28" x14ac:dyDescent="0.25">
      <c r="A87" s="29">
        <v>81</v>
      </c>
      <c r="B87" s="53" t="s">
        <v>109</v>
      </c>
      <c r="C87" s="31">
        <f>VLOOKUP(D87,'[1]Tabelen masters'!C$6:D238,2,FALSE)</f>
        <v>0.75</v>
      </c>
      <c r="D87" s="47">
        <v>23</v>
      </c>
      <c r="E87" s="31">
        <f>D87/25</f>
        <v>0.92</v>
      </c>
      <c r="F87" s="33">
        <v>0</v>
      </c>
      <c r="G87" s="34" t="str">
        <f>IF(F87&lt;=1,"",10)</f>
        <v/>
      </c>
      <c r="H87" s="43"/>
      <c r="I87" s="33">
        <v>78</v>
      </c>
      <c r="J87" s="37">
        <f>IF(I87&lt;=1," ",10)</f>
        <v>10</v>
      </c>
      <c r="K87" s="33"/>
      <c r="L87" s="33"/>
      <c r="M87" s="37" t="str">
        <f>IF(L87&lt;=1," ",10)</f>
        <v xml:space="preserve"> </v>
      </c>
      <c r="N87" s="33"/>
      <c r="O87" s="33"/>
      <c r="P87" s="37" t="str">
        <f>IF(O87&lt;=1," ",10)</f>
        <v xml:space="preserve"> </v>
      </c>
      <c r="Q87" s="33"/>
      <c r="R87" s="33"/>
      <c r="S87" s="37" t="str">
        <f>IF(R87&lt;=1," ",10)</f>
        <v xml:space="preserve"> </v>
      </c>
      <c r="T87" s="33"/>
      <c r="U87" s="33"/>
      <c r="V87" s="45" t="str">
        <f>IF(U87&lt;=1," ",10)</f>
        <v xml:space="preserve"> </v>
      </c>
      <c r="W87" s="51"/>
      <c r="X87" s="29">
        <f>SUM(F87:W87)</f>
        <v>88</v>
      </c>
      <c r="AA87" s="39">
        <f>MIN(F87,I87,L87,O87,U87,R87)</f>
        <v>0</v>
      </c>
      <c r="AB87" s="39">
        <f>SUM(X87-AA87)</f>
        <v>88</v>
      </c>
    </row>
    <row r="88" spans="1:28" x14ac:dyDescent="0.25">
      <c r="A88" s="29">
        <v>82</v>
      </c>
      <c r="B88" s="68" t="s">
        <v>110</v>
      </c>
      <c r="C88" s="31">
        <f>VLOOKUP(D88,'[1]Tabelen masters'!C$6:D152,2,FALSE)</f>
        <v>1.35</v>
      </c>
      <c r="D88" s="47">
        <v>35</v>
      </c>
      <c r="E88" s="31">
        <f>D88/25</f>
        <v>1.4</v>
      </c>
      <c r="F88" s="33">
        <v>0</v>
      </c>
      <c r="G88" s="34" t="str">
        <f>IF(F88&lt;=1,"",10)</f>
        <v/>
      </c>
      <c r="H88" s="43"/>
      <c r="I88" s="33">
        <v>77</v>
      </c>
      <c r="J88" s="37">
        <f>IF(I88&lt;=1," ",10)</f>
        <v>10</v>
      </c>
      <c r="K88" s="44"/>
      <c r="L88" s="33"/>
      <c r="M88" s="37" t="str">
        <f>IF(L88&lt;=1," ",10)</f>
        <v xml:space="preserve"> </v>
      </c>
      <c r="N88" s="33"/>
      <c r="O88" s="33"/>
      <c r="P88" s="37" t="str">
        <f>IF(O88&lt;=1," ",10)</f>
        <v xml:space="preserve"> </v>
      </c>
      <c r="Q88" s="44"/>
      <c r="R88" s="33"/>
      <c r="S88" s="37" t="str">
        <f>IF(R88&lt;=1," ",10)</f>
        <v xml:space="preserve"> </v>
      </c>
      <c r="T88" s="44"/>
      <c r="U88" s="33"/>
      <c r="V88" s="45" t="str">
        <f>IF(U88&lt;=1," ",10)</f>
        <v xml:space="preserve"> </v>
      </c>
      <c r="W88" s="44"/>
      <c r="X88" s="29">
        <f>SUM(F88:W88)</f>
        <v>87</v>
      </c>
      <c r="AA88" s="39">
        <f>MIN(F88,I88,L88,O88,U88,R88)</f>
        <v>0</v>
      </c>
      <c r="AB88" s="39">
        <f>SUM(X88-AA88)</f>
        <v>87</v>
      </c>
    </row>
    <row r="89" spans="1:28" x14ac:dyDescent="0.25">
      <c r="A89" s="40">
        <v>83</v>
      </c>
      <c r="B89" s="46" t="s">
        <v>111</v>
      </c>
      <c r="C89" s="31">
        <f>VLOOKUP(D89,'[1]Tabelen masters'!C$6:D289,2,FALSE)</f>
        <v>1.55</v>
      </c>
      <c r="D89" s="47">
        <v>40</v>
      </c>
      <c r="E89" s="31">
        <f>D89/25</f>
        <v>1.6</v>
      </c>
      <c r="F89" s="33">
        <v>76</v>
      </c>
      <c r="G89" s="34">
        <f>IF(F89&lt;=1,"",10)</f>
        <v>10</v>
      </c>
      <c r="H89" s="43"/>
      <c r="I89" s="33">
        <v>0</v>
      </c>
      <c r="J89" s="37" t="str">
        <f>IF(I89&lt;=1," ",10)</f>
        <v xml:space="preserve"> </v>
      </c>
      <c r="K89" s="33"/>
      <c r="L89" s="33"/>
      <c r="M89" s="37" t="str">
        <f>IF(L89&lt;=1," ",10)</f>
        <v xml:space="preserve"> </v>
      </c>
      <c r="N89" s="33"/>
      <c r="O89" s="33"/>
      <c r="P89" s="37" t="str">
        <f>IF(O89&lt;=1," ",10)</f>
        <v xml:space="preserve"> </v>
      </c>
      <c r="Q89" s="33"/>
      <c r="R89" s="33"/>
      <c r="S89" s="37" t="str">
        <f>IF(R89&lt;=1," ",10)</f>
        <v xml:space="preserve"> </v>
      </c>
      <c r="T89" s="33"/>
      <c r="U89" s="33"/>
      <c r="V89" s="45" t="str">
        <f>IF(U89&lt;=1," ",10)</f>
        <v xml:space="preserve"> </v>
      </c>
      <c r="W89" s="51"/>
      <c r="X89" s="29">
        <f>SUM(F89:W89)</f>
        <v>86</v>
      </c>
      <c r="AA89" s="39">
        <f>MIN(F89,I89,L89,O89,U89,R89)</f>
        <v>0</v>
      </c>
      <c r="AB89" s="39">
        <f>SUM(X89-AA89)</f>
        <v>86</v>
      </c>
    </row>
    <row r="90" spans="1:28" x14ac:dyDescent="0.25">
      <c r="A90" s="29">
        <v>84</v>
      </c>
      <c r="B90" s="53" t="s">
        <v>112</v>
      </c>
      <c r="C90" s="31">
        <f>VLOOKUP(D90,'[1]Tabelen masters'!C$6:D266,2,FALSE)</f>
        <v>1.35</v>
      </c>
      <c r="D90" s="47">
        <v>35</v>
      </c>
      <c r="E90" s="31">
        <f>D90/25</f>
        <v>1.4</v>
      </c>
      <c r="F90" s="33">
        <v>0</v>
      </c>
      <c r="G90" s="34" t="str">
        <f>IF(F90&lt;=1,"",10)</f>
        <v/>
      </c>
      <c r="H90" s="43"/>
      <c r="I90" s="33"/>
      <c r="J90" s="37" t="str">
        <f>IF(I90&lt;=1," ",10)</f>
        <v xml:space="preserve"> </v>
      </c>
      <c r="K90" s="44"/>
      <c r="L90" s="33"/>
      <c r="M90" s="37" t="str">
        <f>IF(L90&lt;=1," ",10)</f>
        <v xml:space="preserve"> </v>
      </c>
      <c r="N90" s="33"/>
      <c r="O90" s="33"/>
      <c r="P90" s="37" t="str">
        <f>IF(O90&lt;=1," ",10)</f>
        <v xml:space="preserve"> </v>
      </c>
      <c r="Q90" s="44"/>
      <c r="R90" s="33">
        <v>75</v>
      </c>
      <c r="S90" s="37">
        <f>IF(R90&lt;=1," ",10)</f>
        <v>10</v>
      </c>
      <c r="T90" s="44"/>
      <c r="U90" s="33"/>
      <c r="V90" s="45" t="str">
        <f>IF(U90&lt;=1," ",10)</f>
        <v xml:space="preserve"> </v>
      </c>
      <c r="W90" s="44"/>
      <c r="X90" s="29">
        <f>SUM(F90:W90)</f>
        <v>85</v>
      </c>
      <c r="AA90" s="39">
        <f>MIN(F90,I90,L90,O90,U90,R90)</f>
        <v>0</v>
      </c>
      <c r="AB90" s="39">
        <f>SUM(X90-AA90)</f>
        <v>85</v>
      </c>
    </row>
    <row r="91" spans="1:28" x14ac:dyDescent="0.25">
      <c r="A91" s="29">
        <v>85</v>
      </c>
      <c r="B91" s="53" t="s">
        <v>113</v>
      </c>
      <c r="C91" s="31">
        <f>VLOOKUP(D91,'[1]Tabelen masters'!C$6:D142,2,FALSE)</f>
        <v>1.25</v>
      </c>
      <c r="D91" s="47">
        <v>33</v>
      </c>
      <c r="E91" s="31">
        <f>D91/25</f>
        <v>1.32</v>
      </c>
      <c r="F91" s="33">
        <v>0</v>
      </c>
      <c r="G91" s="34" t="str">
        <f>IF(F91&lt;=1,"",10)</f>
        <v/>
      </c>
      <c r="H91" s="43"/>
      <c r="I91" s="33"/>
      <c r="J91" s="37" t="str">
        <f>IF(I91&lt;=1," ",10)</f>
        <v xml:space="preserve"> </v>
      </c>
      <c r="K91" s="33"/>
      <c r="L91" s="33"/>
      <c r="M91" s="37" t="str">
        <f>IF(L91&lt;=1," ",10)</f>
        <v xml:space="preserve"> </v>
      </c>
      <c r="N91" s="33"/>
      <c r="O91" s="33"/>
      <c r="P91" s="37" t="str">
        <f>IF(O91&lt;=1," ",10)</f>
        <v xml:space="preserve"> </v>
      </c>
      <c r="Q91" s="33"/>
      <c r="R91" s="33"/>
      <c r="S91" s="37" t="str">
        <f>IF(R91&lt;=1," ",10)</f>
        <v xml:space="preserve"> </v>
      </c>
      <c r="T91" s="33"/>
      <c r="U91" s="33">
        <v>75</v>
      </c>
      <c r="V91" s="45">
        <f>IF(U91&lt;=1," ",10)</f>
        <v>10</v>
      </c>
      <c r="W91" s="51"/>
      <c r="X91" s="29">
        <f>SUM(F91:W91)</f>
        <v>85</v>
      </c>
      <c r="AA91" s="39">
        <f>MIN(F91,I91,L91,O91,U91,R91)</f>
        <v>0</v>
      </c>
      <c r="AB91" s="39">
        <f>SUM(X91-AA91)</f>
        <v>85</v>
      </c>
    </row>
    <row r="92" spans="1:28" x14ac:dyDescent="0.25">
      <c r="A92" s="40">
        <v>86</v>
      </c>
      <c r="B92" s="53" t="s">
        <v>114</v>
      </c>
      <c r="C92" s="31">
        <f>VLOOKUP(D92,'[1]Tabelen masters'!C$6:D273,2,FALSE)</f>
        <v>0.75</v>
      </c>
      <c r="D92" s="47">
        <v>23</v>
      </c>
      <c r="E92" s="31">
        <f>D92/25</f>
        <v>0.92</v>
      </c>
      <c r="F92" s="33">
        <v>0</v>
      </c>
      <c r="G92" s="34" t="str">
        <f>IF(F92&lt;=1,"",10)</f>
        <v/>
      </c>
      <c r="H92" s="43"/>
      <c r="I92" s="33"/>
      <c r="J92" s="37" t="str">
        <f>IF(I92&lt;=1," ",10)</f>
        <v xml:space="preserve"> </v>
      </c>
      <c r="K92" s="44"/>
      <c r="L92" s="33"/>
      <c r="M92" s="37" t="str">
        <f>IF(L92&lt;=1," ",10)</f>
        <v xml:space="preserve"> </v>
      </c>
      <c r="N92" s="33"/>
      <c r="O92" s="33"/>
      <c r="P92" s="37" t="str">
        <f>IF(O92&lt;=1," ",10)</f>
        <v xml:space="preserve"> </v>
      </c>
      <c r="Q92" s="44"/>
      <c r="R92" s="33"/>
      <c r="S92" s="37" t="str">
        <f>IF(R92&lt;=1," ",10)</f>
        <v xml:space="preserve"> </v>
      </c>
      <c r="T92" s="44"/>
      <c r="U92" s="33">
        <v>74</v>
      </c>
      <c r="V92" s="45">
        <f>IF(U92&lt;=1," ",10)</f>
        <v>10</v>
      </c>
      <c r="W92" s="44"/>
      <c r="X92" s="29">
        <f>SUM(F92:W92)</f>
        <v>84</v>
      </c>
      <c r="AA92" s="39">
        <f>MIN(F92,I92,L92,O92,U92,R92)</f>
        <v>0</v>
      </c>
      <c r="AB92" s="39">
        <f>SUM(X92-AA92)</f>
        <v>84</v>
      </c>
    </row>
    <row r="93" spans="1:28" x14ac:dyDescent="0.25">
      <c r="A93" s="29">
        <v>87</v>
      </c>
      <c r="B93" s="53" t="s">
        <v>115</v>
      </c>
      <c r="C93" s="31">
        <f>VLOOKUP(D93,'[1]Tabelen masters'!C$6:D138,2,FALSE)</f>
        <v>0.37</v>
      </c>
      <c r="D93" s="47">
        <v>15</v>
      </c>
      <c r="E93" s="31">
        <f>D93/25</f>
        <v>0.6</v>
      </c>
      <c r="F93" s="33">
        <v>0</v>
      </c>
      <c r="G93" s="34" t="str">
        <f>IF(F93&lt;=1,"",10)</f>
        <v/>
      </c>
      <c r="H93" s="43"/>
      <c r="I93" s="33">
        <v>73</v>
      </c>
      <c r="J93" s="37">
        <f>IF(I93&lt;=1," ",10)</f>
        <v>10</v>
      </c>
      <c r="K93" s="33"/>
      <c r="L93" s="33"/>
      <c r="M93" s="37" t="str">
        <f>IF(L93&lt;=1," ",10)</f>
        <v xml:space="preserve"> </v>
      </c>
      <c r="N93" s="33"/>
      <c r="O93" s="33"/>
      <c r="P93" s="37" t="str">
        <f>IF(O93&lt;=1," ",10)</f>
        <v xml:space="preserve"> </v>
      </c>
      <c r="Q93" s="33"/>
      <c r="R93" s="33"/>
      <c r="S93" s="37" t="str">
        <f>IF(R93&lt;=1," ",10)</f>
        <v xml:space="preserve"> </v>
      </c>
      <c r="T93" s="33"/>
      <c r="U93" s="33"/>
      <c r="V93" s="45" t="str">
        <f>IF(U93&lt;=1," ",10)</f>
        <v xml:space="preserve"> </v>
      </c>
      <c r="W93" s="51"/>
      <c r="X93" s="29">
        <f>SUM(F93:W93)</f>
        <v>83</v>
      </c>
      <c r="Y93" s="64"/>
      <c r="AA93" s="39">
        <f>MIN(F93,I93,L93,O93,U93,R93)</f>
        <v>0</v>
      </c>
      <c r="AB93" s="39">
        <f>SUM(X93-AA93)</f>
        <v>83</v>
      </c>
    </row>
    <row r="94" spans="1:28" x14ac:dyDescent="0.25">
      <c r="A94" s="29">
        <v>88</v>
      </c>
      <c r="B94" s="69" t="s">
        <v>116</v>
      </c>
      <c r="C94" s="31">
        <f>VLOOKUP(D94,'[1]Tabelen masters'!C$6:D111,2,FALSE)</f>
        <v>1.45</v>
      </c>
      <c r="D94" s="47">
        <v>38</v>
      </c>
      <c r="E94" s="31">
        <f>D94/25</f>
        <v>1.52</v>
      </c>
      <c r="F94" s="33">
        <v>0</v>
      </c>
      <c r="G94" s="34" t="str">
        <f>IF(F94&lt;=1,"",10)</f>
        <v/>
      </c>
      <c r="H94" s="43"/>
      <c r="I94" s="33"/>
      <c r="J94" s="37" t="str">
        <f>IF(I94&lt;=1," ",10)</f>
        <v xml:space="preserve"> </v>
      </c>
      <c r="K94" s="44"/>
      <c r="L94" s="33"/>
      <c r="M94" s="37" t="str">
        <f>IF(L94&lt;=1," ",10)</f>
        <v xml:space="preserve"> </v>
      </c>
      <c r="N94" s="33"/>
      <c r="O94" s="33"/>
      <c r="P94" s="37" t="str">
        <f>IF(O94&lt;=1," ",10)</f>
        <v xml:space="preserve"> </v>
      </c>
      <c r="Q94" s="44"/>
      <c r="R94" s="33"/>
      <c r="S94" s="37" t="str">
        <f>IF(R94&lt;=1," ",10)</f>
        <v xml:space="preserve"> </v>
      </c>
      <c r="T94" s="44"/>
      <c r="U94" s="33">
        <v>69</v>
      </c>
      <c r="V94" s="45">
        <f>IF(U94&lt;=1," ",10)</f>
        <v>10</v>
      </c>
      <c r="W94" s="44"/>
      <c r="X94" s="29">
        <f>SUM(F94:W94)</f>
        <v>79</v>
      </c>
      <c r="AA94" s="39">
        <f>MIN(F94,I94,L94,O94,U94,R94)</f>
        <v>0</v>
      </c>
      <c r="AB94" s="39">
        <f>SUM(X94-AA94)</f>
        <v>79</v>
      </c>
    </row>
    <row r="95" spans="1:28" x14ac:dyDescent="0.25">
      <c r="A95" s="40">
        <v>89</v>
      </c>
      <c r="B95" s="53" t="s">
        <v>117</v>
      </c>
      <c r="C95" s="31">
        <f>VLOOKUP(D95,'[1]Tabelen masters'!C$6:D145,2,FALSE)</f>
        <v>1.25</v>
      </c>
      <c r="D95" s="47">
        <v>33</v>
      </c>
      <c r="E95" s="31">
        <f>D95/25</f>
        <v>1.32</v>
      </c>
      <c r="F95" s="33">
        <v>0</v>
      </c>
      <c r="G95" s="34" t="str">
        <f>IF(F95&lt;=1,"",10)</f>
        <v/>
      </c>
      <c r="H95" s="43"/>
      <c r="I95" s="33"/>
      <c r="J95" s="37" t="str">
        <f>IF(I95&lt;=1," ",10)</f>
        <v xml:space="preserve"> </v>
      </c>
      <c r="K95" s="33"/>
      <c r="L95" s="33"/>
      <c r="M95" s="37" t="str">
        <f>IF(L95&lt;=1," ",10)</f>
        <v xml:space="preserve"> </v>
      </c>
      <c r="N95" s="33"/>
      <c r="O95" s="33">
        <v>64</v>
      </c>
      <c r="P95" s="37">
        <f>IF(O95&lt;=1," ",10)</f>
        <v>10</v>
      </c>
      <c r="Q95" s="33"/>
      <c r="R95" s="33"/>
      <c r="S95" s="37" t="str">
        <f>IF(R95&lt;=1," ",10)</f>
        <v xml:space="preserve"> </v>
      </c>
      <c r="T95" s="33"/>
      <c r="U95" s="33"/>
      <c r="V95" s="45" t="str">
        <f>IF(U95&lt;=1," ",10)</f>
        <v xml:space="preserve"> </v>
      </c>
      <c r="W95" s="51"/>
      <c r="X95" s="29">
        <f>SUM(F95:W95)</f>
        <v>74</v>
      </c>
      <c r="AA95" s="39">
        <f>MIN(F95,I95,L95,O95,U95,R95)</f>
        <v>0</v>
      </c>
      <c r="AB95" s="39">
        <f>SUM(X95-AA95)</f>
        <v>74</v>
      </c>
    </row>
    <row r="96" spans="1:28" x14ac:dyDescent="0.25">
      <c r="A96" s="29">
        <v>90</v>
      </c>
      <c r="B96" s="53" t="s">
        <v>118</v>
      </c>
      <c r="C96" s="31">
        <f>VLOOKUP(D96,'[1]Tabelen masters'!C$6:D86,2,FALSE)</f>
        <v>0.47</v>
      </c>
      <c r="D96" s="47">
        <v>18</v>
      </c>
      <c r="E96" s="31">
        <f>D96/25</f>
        <v>0.72</v>
      </c>
      <c r="F96" s="33">
        <v>0</v>
      </c>
      <c r="G96" s="34" t="str">
        <f>IF(F96&lt;=1,"",10)</f>
        <v/>
      </c>
      <c r="H96" s="43"/>
      <c r="I96" s="33"/>
      <c r="J96" s="37" t="str">
        <f>IF(I96&lt;=1," ",10)</f>
        <v xml:space="preserve"> </v>
      </c>
      <c r="K96" s="44"/>
      <c r="L96" s="33"/>
      <c r="M96" s="37" t="str">
        <f>IF(L96&lt;=1," ",10)</f>
        <v xml:space="preserve"> </v>
      </c>
      <c r="N96" s="33"/>
      <c r="O96" s="33"/>
      <c r="P96" s="37" t="str">
        <f>IF(O96&lt;=1," ",10)</f>
        <v xml:space="preserve"> </v>
      </c>
      <c r="Q96" s="44"/>
      <c r="R96" s="33"/>
      <c r="S96" s="37" t="str">
        <f>IF(R96&lt;=1," ",10)</f>
        <v xml:space="preserve"> </v>
      </c>
      <c r="T96" s="44"/>
      <c r="U96" s="33">
        <v>59</v>
      </c>
      <c r="V96" s="45">
        <f>IF(U96&lt;=1," ",10)</f>
        <v>10</v>
      </c>
      <c r="W96" s="44"/>
      <c r="X96" s="29">
        <f>SUM(F96:W96)</f>
        <v>69</v>
      </c>
      <c r="AA96" s="39">
        <f>MIN(F96,I96,L96,O96,U96,R96)</f>
        <v>0</v>
      </c>
      <c r="AB96" s="39">
        <f>SUM(X96-AA96)</f>
        <v>69</v>
      </c>
    </row>
    <row r="97" spans="1:28" x14ac:dyDescent="0.25">
      <c r="A97" s="29">
        <v>91</v>
      </c>
      <c r="B97" s="53" t="s">
        <v>119</v>
      </c>
      <c r="C97" s="31">
        <f>VLOOKUP(D97,'[1]Tabelen masters'!C$6:D269,2,FALSE)</f>
        <v>1.45</v>
      </c>
      <c r="D97" s="47">
        <v>38</v>
      </c>
      <c r="E97" s="31">
        <f>D97/25</f>
        <v>1.52</v>
      </c>
      <c r="F97" s="33">
        <v>0</v>
      </c>
      <c r="G97" s="34" t="str">
        <f>IF(F97&lt;=1,"",10)</f>
        <v/>
      </c>
      <c r="H97" s="43"/>
      <c r="I97" s="33"/>
      <c r="J97" s="37" t="str">
        <f>IF(I97&lt;=1," ",10)</f>
        <v xml:space="preserve"> </v>
      </c>
      <c r="K97" s="33"/>
      <c r="L97" s="33"/>
      <c r="M97" s="37" t="str">
        <f>IF(L97&lt;=1," ",10)</f>
        <v xml:space="preserve"> </v>
      </c>
      <c r="N97" s="33"/>
      <c r="O97" s="33">
        <v>57</v>
      </c>
      <c r="P97" s="37">
        <f>IF(O97&lt;=1," ",10)</f>
        <v>10</v>
      </c>
      <c r="Q97" s="33"/>
      <c r="R97" s="33"/>
      <c r="S97" s="37" t="str">
        <f>IF(R97&lt;=1," ",10)</f>
        <v xml:space="preserve"> </v>
      </c>
      <c r="T97" s="33"/>
      <c r="U97" s="33"/>
      <c r="V97" s="45" t="str">
        <f>IF(U97&lt;=1," ",10)</f>
        <v xml:space="preserve"> </v>
      </c>
      <c r="W97" s="51"/>
      <c r="X97" s="29">
        <f>SUM(F97:W97)</f>
        <v>67</v>
      </c>
      <c r="AA97" s="39">
        <f>MIN(F97,I97,L97,O97,U97,R97)</f>
        <v>0</v>
      </c>
      <c r="AB97" s="39">
        <f>SUM(X97-AA97)</f>
        <v>67</v>
      </c>
    </row>
    <row r="98" spans="1:28" x14ac:dyDescent="0.25">
      <c r="A98" s="40">
        <v>92</v>
      </c>
      <c r="B98" s="53" t="s">
        <v>120</v>
      </c>
      <c r="C98" s="31">
        <f>VLOOKUP(D98,'[1]Tabelen masters'!C$6:D264,2,FALSE)</f>
        <v>0.27</v>
      </c>
      <c r="D98" s="47">
        <v>12</v>
      </c>
      <c r="E98" s="31">
        <f>D98/25</f>
        <v>0.48</v>
      </c>
      <c r="F98" s="33">
        <v>0</v>
      </c>
      <c r="G98" s="34" t="str">
        <f>IF(F98&lt;=1,"",10)</f>
        <v/>
      </c>
      <c r="H98" s="43"/>
      <c r="I98" s="33">
        <v>56</v>
      </c>
      <c r="J98" s="37">
        <f>IF(I98&lt;=1," ",10)</f>
        <v>10</v>
      </c>
      <c r="K98" s="44"/>
      <c r="L98" s="33"/>
      <c r="M98" s="37" t="str">
        <f>IF(L98&lt;=1," ",10)</f>
        <v xml:space="preserve"> </v>
      </c>
      <c r="N98" s="33"/>
      <c r="O98" s="33"/>
      <c r="P98" s="37" t="str">
        <f>IF(O98&lt;=1," ",10)</f>
        <v xml:space="preserve"> </v>
      </c>
      <c r="Q98" s="44"/>
      <c r="R98" s="33"/>
      <c r="S98" s="37" t="str">
        <f>IF(R98&lt;=1," ",10)</f>
        <v xml:space="preserve"> </v>
      </c>
      <c r="T98" s="44"/>
      <c r="U98" s="33"/>
      <c r="V98" s="45" t="str">
        <f>IF(U98&lt;=1," ",10)</f>
        <v xml:space="preserve"> </v>
      </c>
      <c r="W98" s="44"/>
      <c r="X98" s="29">
        <f>SUM(F98:W98)</f>
        <v>66</v>
      </c>
      <c r="AA98" s="39">
        <f>MIN(F98,I98,L98,O98,U98,R98)</f>
        <v>0</v>
      </c>
      <c r="AB98" s="39">
        <f>SUM(X98-AA98)</f>
        <v>66</v>
      </c>
    </row>
    <row r="99" spans="1:28" x14ac:dyDescent="0.25">
      <c r="A99" s="29">
        <v>93</v>
      </c>
      <c r="B99" s="53" t="s">
        <v>121</v>
      </c>
      <c r="C99" s="31">
        <f>VLOOKUP(D99,'[1]Tabelen masters'!C$6:D271,2,FALSE)</f>
        <v>1.1499999999999999</v>
      </c>
      <c r="D99" s="47">
        <v>30</v>
      </c>
      <c r="E99" s="31">
        <f>D99/25</f>
        <v>1.2</v>
      </c>
      <c r="F99" s="33">
        <v>0</v>
      </c>
      <c r="G99" s="34" t="str">
        <f>IF(F99&lt;=1,"",10)</f>
        <v/>
      </c>
      <c r="H99" s="43"/>
      <c r="I99" s="33"/>
      <c r="J99" s="37" t="str">
        <f>IF(I99&lt;=1," ",10)</f>
        <v xml:space="preserve"> </v>
      </c>
      <c r="K99" s="33"/>
      <c r="L99" s="33"/>
      <c r="M99" s="37" t="str">
        <f>IF(L99&lt;=1," ",10)</f>
        <v xml:space="preserve"> </v>
      </c>
      <c r="N99" s="33"/>
      <c r="O99" s="33"/>
      <c r="P99" s="37" t="str">
        <f>IF(O99&lt;=1," ",10)</f>
        <v xml:space="preserve"> </v>
      </c>
      <c r="Q99" s="33"/>
      <c r="R99" s="33"/>
      <c r="S99" s="37" t="str">
        <f>IF(R99&lt;=1," ",10)</f>
        <v xml:space="preserve"> </v>
      </c>
      <c r="T99" s="33"/>
      <c r="U99" s="33">
        <v>55</v>
      </c>
      <c r="V99" s="45">
        <f>IF(U99&lt;=1," ",10)</f>
        <v>10</v>
      </c>
      <c r="W99" s="51"/>
      <c r="X99" s="29">
        <f>SUM(F99:W99)</f>
        <v>65</v>
      </c>
      <c r="AA99" s="39">
        <f>MIN(F99,I99,L99,O99,U99,R99)</f>
        <v>0</v>
      </c>
      <c r="AB99" s="39">
        <f>SUM(X99-AA99)</f>
        <v>65</v>
      </c>
    </row>
  </sheetData>
  <mergeCells count="30">
    <mergeCell ref="U2:U6"/>
    <mergeCell ref="V2:V6"/>
    <mergeCell ref="W2:W6"/>
    <mergeCell ref="X2:X6"/>
    <mergeCell ref="A3:B3"/>
    <mergeCell ref="A4:B4"/>
    <mergeCell ref="A5:B5"/>
    <mergeCell ref="A6:B6"/>
    <mergeCell ref="O2:O6"/>
    <mergeCell ref="P2:P6"/>
    <mergeCell ref="Q2:Q6"/>
    <mergeCell ref="R2:R6"/>
    <mergeCell ref="S2:S6"/>
    <mergeCell ref="T2:T6"/>
    <mergeCell ref="I2:I6"/>
    <mergeCell ref="J2:J6"/>
    <mergeCell ref="K2:K6"/>
    <mergeCell ref="L2:L6"/>
    <mergeCell ref="M2:M6"/>
    <mergeCell ref="N2:N6"/>
    <mergeCell ref="A1:X1"/>
    <mergeCell ref="AA1:AA6"/>
    <mergeCell ref="AB1:AB6"/>
    <mergeCell ref="A2:B2"/>
    <mergeCell ref="C2:C6"/>
    <mergeCell ref="D2:D6"/>
    <mergeCell ref="E2:E6"/>
    <mergeCell ref="F2:F6"/>
    <mergeCell ref="G2:G6"/>
    <mergeCell ref="H2:H6"/>
  </mergeCells>
  <conditionalFormatting sqref="F7:F99">
    <cfRule type="cellIs" dxfId="4" priority="5" operator="between">
      <formula>1</formula>
      <formula>79</formula>
    </cfRule>
  </conditionalFormatting>
  <conditionalFormatting sqref="I49:I99 O8:O99 R8:R99 U8:U99 F7:F99 L8:L99">
    <cfRule type="cellIs" dxfId="3" priority="4" operator="between">
      <formula>1</formula>
      <formula>79</formula>
    </cfRule>
  </conditionalFormatting>
  <conditionalFormatting sqref="I49:I99 O8:O99 R8:R99 U8:U99 F7:F99 L8:L99">
    <cfRule type="cellIs" dxfId="2" priority="3" operator="between">
      <formula>120</formula>
      <formula>240</formula>
    </cfRule>
  </conditionalFormatting>
  <conditionalFormatting sqref="L7 O7 R7 U7 I7:I48">
    <cfRule type="cellIs" dxfId="1" priority="1" operator="greaterThan">
      <formula>119</formula>
    </cfRule>
    <cfRule type="cellIs" dxfId="0" priority="2" operator="between">
      <formula>1</formula>
      <formula>79</formula>
    </cfRule>
  </conditionalFormatting>
  <pageMargins left="0.7" right="0.7" top="0.75" bottom="0.75" header="0.3" footer="0.3"/>
  <pageSetup paperSize="9" scale="4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2022-11-26T20:30:59Z</dcterms:created>
  <dcterms:modified xsi:type="dcterms:W3CDTF">2022-11-26T20:32:01Z</dcterms:modified>
</cp:coreProperties>
</file>