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2/"/>
    </mc:Choice>
  </mc:AlternateContent>
  <xr:revisionPtr revIDLastSave="0" documentId="14_{E66B419C-2642-48DF-BF51-47F6B4C648DA}" xr6:coauthVersionLast="47" xr6:coauthVersionMax="47" xr10:uidLastSave="{00000000-0000-0000-0000-000000000000}"/>
  <bookViews>
    <workbookView xWindow="-120" yWindow="-120" windowWidth="25440" windowHeight="15390" xr2:uid="{E56EED82-18D9-4D00-B3E6-878DD87158D7}"/>
  </bookViews>
  <sheets>
    <sheet name="Blad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Y62" i="1"/>
  <c r="V62" i="1"/>
  <c r="S62" i="1"/>
  <c r="P62" i="1"/>
  <c r="M62" i="1"/>
  <c r="J62" i="1"/>
  <c r="G62" i="1"/>
  <c r="X62" i="1"/>
  <c r="Z62" i="1"/>
  <c r="E62" i="1"/>
  <c r="C62" i="1"/>
  <c r="Y61" i="1"/>
  <c r="V61" i="1"/>
  <c r="S61" i="1"/>
  <c r="P61" i="1"/>
  <c r="M61" i="1"/>
  <c r="J61" i="1"/>
  <c r="G61" i="1"/>
  <c r="X61" i="1"/>
  <c r="Z61" i="1"/>
  <c r="E61" i="1"/>
  <c r="C61" i="1"/>
  <c r="Y60" i="1"/>
  <c r="V60" i="1"/>
  <c r="S60" i="1"/>
  <c r="P60" i="1"/>
  <c r="M60" i="1"/>
  <c r="J60" i="1"/>
  <c r="G60" i="1"/>
  <c r="X60" i="1"/>
  <c r="Z60" i="1"/>
  <c r="E60" i="1"/>
  <c r="C60" i="1"/>
  <c r="Y59" i="1"/>
  <c r="V59" i="1"/>
  <c r="S59" i="1"/>
  <c r="P59" i="1"/>
  <c r="M59" i="1"/>
  <c r="X59" i="1"/>
  <c r="Z59" i="1"/>
  <c r="J59" i="1"/>
  <c r="G59" i="1"/>
  <c r="E59" i="1"/>
  <c r="C59" i="1"/>
  <c r="Y58" i="1"/>
  <c r="V58" i="1"/>
  <c r="S58" i="1"/>
  <c r="P58" i="1"/>
  <c r="M58" i="1"/>
  <c r="J58" i="1"/>
  <c r="X58" i="1"/>
  <c r="Z58" i="1"/>
  <c r="G58" i="1"/>
  <c r="E58" i="1"/>
  <c r="C58" i="1"/>
  <c r="Y57" i="1"/>
  <c r="V57" i="1"/>
  <c r="S57" i="1"/>
  <c r="P57" i="1"/>
  <c r="M57" i="1"/>
  <c r="J57" i="1"/>
  <c r="G57" i="1"/>
  <c r="X57" i="1"/>
  <c r="Z57" i="1"/>
  <c r="E57" i="1"/>
  <c r="C57" i="1"/>
  <c r="Y56" i="1"/>
  <c r="V56" i="1"/>
  <c r="S56" i="1"/>
  <c r="P56" i="1"/>
  <c r="M56" i="1"/>
  <c r="J56" i="1"/>
  <c r="G56" i="1"/>
  <c r="X56" i="1"/>
  <c r="Z56" i="1"/>
  <c r="E56" i="1"/>
  <c r="C56" i="1"/>
  <c r="Y55" i="1"/>
  <c r="V55" i="1"/>
  <c r="S55" i="1"/>
  <c r="P55" i="1"/>
  <c r="M55" i="1"/>
  <c r="X55" i="1"/>
  <c r="Z55" i="1"/>
  <c r="J55" i="1"/>
  <c r="G55" i="1"/>
  <c r="E55" i="1"/>
  <c r="C55" i="1"/>
  <c r="Y54" i="1"/>
  <c r="V54" i="1"/>
  <c r="S54" i="1"/>
  <c r="P54" i="1"/>
  <c r="M54" i="1"/>
  <c r="J54" i="1"/>
  <c r="X54" i="1"/>
  <c r="Z54" i="1"/>
  <c r="G54" i="1"/>
  <c r="E54" i="1"/>
  <c r="C54" i="1"/>
  <c r="Y53" i="1"/>
  <c r="V53" i="1"/>
  <c r="S53" i="1"/>
  <c r="P53" i="1"/>
  <c r="M53" i="1"/>
  <c r="J53" i="1"/>
  <c r="G53" i="1"/>
  <c r="X53" i="1"/>
  <c r="Z53" i="1"/>
  <c r="E53" i="1"/>
  <c r="C53" i="1"/>
  <c r="Y52" i="1"/>
  <c r="V52" i="1"/>
  <c r="S52" i="1"/>
  <c r="P52" i="1"/>
  <c r="M52" i="1"/>
  <c r="J52" i="1"/>
  <c r="G52" i="1"/>
  <c r="X52" i="1"/>
  <c r="Z52" i="1"/>
  <c r="E52" i="1"/>
  <c r="C52" i="1"/>
  <c r="Y51" i="1"/>
  <c r="V51" i="1"/>
  <c r="S51" i="1"/>
  <c r="P51" i="1"/>
  <c r="M51" i="1"/>
  <c r="X51" i="1"/>
  <c r="Z51" i="1"/>
  <c r="J51" i="1"/>
  <c r="G51" i="1"/>
  <c r="E51" i="1"/>
  <c r="C51" i="1"/>
  <c r="Y50" i="1"/>
  <c r="V50" i="1"/>
  <c r="S50" i="1"/>
  <c r="P50" i="1"/>
  <c r="M50" i="1"/>
  <c r="J50" i="1"/>
  <c r="X50" i="1"/>
  <c r="Z50" i="1"/>
  <c r="G50" i="1"/>
  <c r="E50" i="1"/>
  <c r="C50" i="1"/>
  <c r="Y49" i="1"/>
  <c r="V49" i="1"/>
  <c r="S49" i="1"/>
  <c r="P49" i="1"/>
  <c r="M49" i="1"/>
  <c r="J49" i="1"/>
  <c r="G49" i="1"/>
  <c r="X49" i="1"/>
  <c r="Z49" i="1"/>
  <c r="E49" i="1"/>
  <c r="C49" i="1"/>
  <c r="Y48" i="1"/>
  <c r="V48" i="1"/>
  <c r="S48" i="1"/>
  <c r="P48" i="1"/>
  <c r="M48" i="1"/>
  <c r="J48" i="1"/>
  <c r="G48" i="1"/>
  <c r="X48" i="1"/>
  <c r="Z48" i="1"/>
  <c r="E48" i="1"/>
  <c r="C48" i="1"/>
  <c r="Y47" i="1"/>
  <c r="V47" i="1"/>
  <c r="S47" i="1"/>
  <c r="P47" i="1"/>
  <c r="M47" i="1"/>
  <c r="X47" i="1"/>
  <c r="Z47" i="1"/>
  <c r="J47" i="1"/>
  <c r="G47" i="1"/>
  <c r="E47" i="1"/>
  <c r="C47" i="1"/>
  <c r="Y46" i="1"/>
  <c r="V46" i="1"/>
  <c r="S46" i="1"/>
  <c r="P46" i="1"/>
  <c r="M46" i="1"/>
  <c r="J46" i="1"/>
  <c r="X46" i="1"/>
  <c r="Z46" i="1"/>
  <c r="G46" i="1"/>
  <c r="E46" i="1"/>
  <c r="C46" i="1"/>
  <c r="Y45" i="1"/>
  <c r="V45" i="1"/>
  <c r="S45" i="1"/>
  <c r="P45" i="1"/>
  <c r="M45" i="1"/>
  <c r="J45" i="1"/>
  <c r="G45" i="1"/>
  <c r="X45" i="1"/>
  <c r="Z45" i="1"/>
  <c r="E45" i="1"/>
  <c r="C45" i="1"/>
  <c r="Y44" i="1"/>
  <c r="V44" i="1"/>
  <c r="S44" i="1"/>
  <c r="P44" i="1"/>
  <c r="M44" i="1"/>
  <c r="J44" i="1"/>
  <c r="G44" i="1"/>
  <c r="X44" i="1"/>
  <c r="Z44" i="1"/>
  <c r="E44" i="1"/>
  <c r="C44" i="1"/>
  <c r="Y43" i="1"/>
  <c r="V43" i="1"/>
  <c r="S43" i="1"/>
  <c r="P43" i="1"/>
  <c r="M43" i="1"/>
  <c r="X43" i="1"/>
  <c r="Z43" i="1"/>
  <c r="J43" i="1"/>
  <c r="G43" i="1"/>
  <c r="E43" i="1"/>
  <c r="C43" i="1"/>
  <c r="Y42" i="1"/>
  <c r="V42" i="1"/>
  <c r="S42" i="1"/>
  <c r="P42" i="1"/>
  <c r="M42" i="1"/>
  <c r="J42" i="1"/>
  <c r="X42" i="1"/>
  <c r="Z42" i="1"/>
  <c r="G42" i="1"/>
  <c r="E42" i="1"/>
  <c r="C42" i="1"/>
  <c r="Y41" i="1"/>
  <c r="V41" i="1"/>
  <c r="S41" i="1"/>
  <c r="P41" i="1"/>
  <c r="M41" i="1"/>
  <c r="J41" i="1"/>
  <c r="G41" i="1"/>
  <c r="X41" i="1"/>
  <c r="Z41" i="1"/>
  <c r="E41" i="1"/>
  <c r="C41" i="1"/>
  <c r="Y40" i="1"/>
  <c r="V40" i="1"/>
  <c r="S40" i="1"/>
  <c r="P40" i="1"/>
  <c r="M40" i="1"/>
  <c r="J40" i="1"/>
  <c r="G40" i="1"/>
  <c r="X40" i="1"/>
  <c r="Z40" i="1"/>
  <c r="E40" i="1"/>
  <c r="C40" i="1"/>
  <c r="Y39" i="1"/>
  <c r="V39" i="1"/>
  <c r="S39" i="1"/>
  <c r="P39" i="1"/>
  <c r="M39" i="1"/>
  <c r="X39" i="1"/>
  <c r="Z39" i="1"/>
  <c r="J39" i="1"/>
  <c r="G39" i="1"/>
  <c r="E39" i="1"/>
  <c r="C39" i="1"/>
  <c r="Y38" i="1"/>
  <c r="V38" i="1"/>
  <c r="S38" i="1"/>
  <c r="P38" i="1"/>
  <c r="M38" i="1"/>
  <c r="J38" i="1"/>
  <c r="X38" i="1"/>
  <c r="Z38" i="1"/>
  <c r="G38" i="1"/>
  <c r="E38" i="1"/>
  <c r="C38" i="1"/>
  <c r="Y37" i="1"/>
  <c r="V37" i="1"/>
  <c r="S37" i="1"/>
  <c r="P37" i="1"/>
  <c r="M37" i="1"/>
  <c r="J37" i="1"/>
  <c r="G37" i="1"/>
  <c r="X37" i="1"/>
  <c r="Z37" i="1"/>
  <c r="E37" i="1"/>
  <c r="C37" i="1"/>
  <c r="Y36" i="1"/>
  <c r="V36" i="1"/>
  <c r="S36" i="1"/>
  <c r="P36" i="1"/>
  <c r="M36" i="1"/>
  <c r="J36" i="1"/>
  <c r="G36" i="1"/>
  <c r="X36" i="1"/>
  <c r="Z36" i="1"/>
  <c r="E36" i="1"/>
  <c r="C36" i="1"/>
  <c r="Y35" i="1"/>
  <c r="V35" i="1"/>
  <c r="S35" i="1"/>
  <c r="P35" i="1"/>
  <c r="M35" i="1"/>
  <c r="X35" i="1"/>
  <c r="Z35" i="1"/>
  <c r="J35" i="1"/>
  <c r="G35" i="1"/>
  <c r="E35" i="1"/>
  <c r="C35" i="1"/>
  <c r="Y34" i="1"/>
  <c r="V34" i="1"/>
  <c r="S34" i="1"/>
  <c r="P34" i="1"/>
  <c r="M34" i="1"/>
  <c r="J34" i="1"/>
  <c r="X34" i="1"/>
  <c r="Z34" i="1"/>
  <c r="G34" i="1"/>
  <c r="E34" i="1"/>
  <c r="C34" i="1"/>
  <c r="Y33" i="1"/>
  <c r="V33" i="1"/>
  <c r="S33" i="1"/>
  <c r="P33" i="1"/>
  <c r="M33" i="1"/>
  <c r="J33" i="1"/>
  <c r="G33" i="1"/>
  <c r="X33" i="1"/>
  <c r="Z33" i="1"/>
  <c r="E33" i="1"/>
  <c r="C33" i="1"/>
  <c r="Y32" i="1"/>
  <c r="V32" i="1"/>
  <c r="S32" i="1"/>
  <c r="P32" i="1"/>
  <c r="M32" i="1"/>
  <c r="J32" i="1"/>
  <c r="G32" i="1"/>
  <c r="X32" i="1"/>
  <c r="Z32" i="1"/>
  <c r="E32" i="1"/>
  <c r="C32" i="1"/>
  <c r="Y31" i="1"/>
  <c r="V31" i="1"/>
  <c r="S31" i="1"/>
  <c r="P31" i="1"/>
  <c r="M31" i="1"/>
  <c r="X31" i="1"/>
  <c r="Z31" i="1"/>
  <c r="J31" i="1"/>
  <c r="G31" i="1"/>
  <c r="E31" i="1"/>
  <c r="C31" i="1"/>
  <c r="Y30" i="1"/>
  <c r="S30" i="1"/>
  <c r="P30" i="1"/>
  <c r="M30" i="1"/>
  <c r="J30" i="1"/>
  <c r="X30" i="1"/>
  <c r="Z30" i="1"/>
  <c r="G30" i="1"/>
  <c r="E30" i="1"/>
  <c r="C30" i="1"/>
  <c r="Y29" i="1"/>
  <c r="V29" i="1"/>
  <c r="S29" i="1"/>
  <c r="P29" i="1"/>
  <c r="M29" i="1"/>
  <c r="J29" i="1"/>
  <c r="G29" i="1"/>
  <c r="X29" i="1"/>
  <c r="Z29" i="1"/>
  <c r="E29" i="1"/>
  <c r="C29" i="1"/>
  <c r="Y28" i="1"/>
  <c r="V28" i="1"/>
  <c r="S28" i="1"/>
  <c r="P28" i="1"/>
  <c r="M28" i="1"/>
  <c r="J28" i="1"/>
  <c r="G28" i="1"/>
  <c r="X28" i="1"/>
  <c r="Z28" i="1"/>
  <c r="E28" i="1"/>
  <c r="C28" i="1"/>
  <c r="Y27" i="1"/>
  <c r="V27" i="1"/>
  <c r="S27" i="1"/>
  <c r="P27" i="1"/>
  <c r="M27" i="1"/>
  <c r="X27" i="1"/>
  <c r="Z27" i="1"/>
  <c r="J27" i="1"/>
  <c r="G27" i="1"/>
  <c r="E27" i="1"/>
  <c r="C27" i="1"/>
  <c r="Y26" i="1"/>
  <c r="V26" i="1"/>
  <c r="S26" i="1"/>
  <c r="P26" i="1"/>
  <c r="M26" i="1"/>
  <c r="J26" i="1"/>
  <c r="X26" i="1"/>
  <c r="Z26" i="1"/>
  <c r="G26" i="1"/>
  <c r="E26" i="1"/>
  <c r="C26" i="1"/>
  <c r="Y25" i="1"/>
  <c r="V25" i="1"/>
  <c r="S25" i="1"/>
  <c r="P25" i="1"/>
  <c r="M25" i="1"/>
  <c r="J25" i="1"/>
  <c r="G25" i="1"/>
  <c r="X25" i="1"/>
  <c r="Z25" i="1"/>
  <c r="E25" i="1"/>
  <c r="C25" i="1"/>
  <c r="Y24" i="1"/>
  <c r="V24" i="1"/>
  <c r="S24" i="1"/>
  <c r="P24" i="1"/>
  <c r="M24" i="1"/>
  <c r="J24" i="1"/>
  <c r="G24" i="1"/>
  <c r="X24" i="1"/>
  <c r="Z24" i="1"/>
  <c r="E24" i="1"/>
  <c r="C24" i="1"/>
  <c r="Y23" i="1"/>
  <c r="V23" i="1"/>
  <c r="S23" i="1"/>
  <c r="P23" i="1"/>
  <c r="M23" i="1"/>
  <c r="X23" i="1"/>
  <c r="Z23" i="1"/>
  <c r="J23" i="1"/>
  <c r="G23" i="1"/>
  <c r="E23" i="1"/>
  <c r="C23" i="1"/>
  <c r="Y22" i="1"/>
  <c r="V22" i="1"/>
  <c r="S22" i="1"/>
  <c r="P22" i="1"/>
  <c r="M22" i="1"/>
  <c r="J22" i="1"/>
  <c r="X22" i="1"/>
  <c r="Z22" i="1"/>
  <c r="G22" i="1"/>
  <c r="E22" i="1"/>
  <c r="C22" i="1"/>
  <c r="Y21" i="1"/>
  <c r="V21" i="1"/>
  <c r="S21" i="1"/>
  <c r="P21" i="1"/>
  <c r="M21" i="1"/>
  <c r="J21" i="1"/>
  <c r="G21" i="1"/>
  <c r="X21" i="1"/>
  <c r="Z21" i="1"/>
  <c r="E21" i="1"/>
  <c r="C21" i="1"/>
  <c r="Y20" i="1"/>
  <c r="V20" i="1"/>
  <c r="S20" i="1"/>
  <c r="P20" i="1"/>
  <c r="M20" i="1"/>
  <c r="J20" i="1"/>
  <c r="G20" i="1"/>
  <c r="X20" i="1"/>
  <c r="Z20" i="1"/>
  <c r="E20" i="1"/>
  <c r="C20" i="1"/>
  <c r="Y19" i="1"/>
  <c r="V19" i="1"/>
  <c r="S19" i="1"/>
  <c r="P19" i="1"/>
  <c r="M19" i="1"/>
  <c r="X19" i="1"/>
  <c r="Z19" i="1"/>
  <c r="J19" i="1"/>
  <c r="G19" i="1"/>
  <c r="E19" i="1"/>
  <c r="C19" i="1"/>
  <c r="Y18" i="1"/>
  <c r="V18" i="1"/>
  <c r="S18" i="1"/>
  <c r="P18" i="1"/>
  <c r="M18" i="1"/>
  <c r="J18" i="1"/>
  <c r="X18" i="1"/>
  <c r="Z18" i="1"/>
  <c r="G18" i="1"/>
  <c r="E18" i="1"/>
  <c r="C18" i="1"/>
  <c r="Y17" i="1"/>
  <c r="V17" i="1"/>
  <c r="S17" i="1"/>
  <c r="P17" i="1"/>
  <c r="M17" i="1"/>
  <c r="J17" i="1"/>
  <c r="G17" i="1"/>
  <c r="X17" i="1"/>
  <c r="Z17" i="1"/>
  <c r="E17" i="1"/>
  <c r="C17" i="1"/>
  <c r="Y16" i="1"/>
  <c r="V16" i="1"/>
  <c r="S16" i="1"/>
  <c r="P16" i="1"/>
  <c r="M16" i="1"/>
  <c r="J16" i="1"/>
  <c r="G16" i="1"/>
  <c r="X16" i="1"/>
  <c r="Z16" i="1"/>
  <c r="E16" i="1"/>
  <c r="C16" i="1"/>
  <c r="Y15" i="1"/>
  <c r="V15" i="1"/>
  <c r="S15" i="1"/>
  <c r="P15" i="1"/>
  <c r="M15" i="1"/>
  <c r="X15" i="1"/>
  <c r="Z15" i="1"/>
  <c r="J15" i="1"/>
  <c r="G15" i="1"/>
  <c r="E15" i="1"/>
  <c r="C15" i="1"/>
  <c r="Y14" i="1"/>
  <c r="V14" i="1"/>
  <c r="S14" i="1"/>
  <c r="P14" i="1"/>
  <c r="M14" i="1"/>
  <c r="J14" i="1"/>
  <c r="X14" i="1"/>
  <c r="Z14" i="1"/>
  <c r="G14" i="1"/>
  <c r="E14" i="1"/>
  <c r="C14" i="1"/>
  <c r="Y13" i="1"/>
  <c r="V13" i="1"/>
  <c r="S13" i="1"/>
  <c r="P13" i="1"/>
  <c r="M13" i="1"/>
  <c r="J13" i="1"/>
  <c r="G13" i="1"/>
  <c r="X13" i="1"/>
  <c r="Z13" i="1"/>
  <c r="E13" i="1"/>
  <c r="C13" i="1"/>
  <c r="Y12" i="1"/>
  <c r="V12" i="1"/>
  <c r="S12" i="1"/>
  <c r="P12" i="1"/>
  <c r="M12" i="1"/>
  <c r="J12" i="1"/>
  <c r="G12" i="1"/>
  <c r="X12" i="1"/>
  <c r="Z12" i="1"/>
  <c r="E12" i="1"/>
  <c r="C12" i="1"/>
  <c r="Y11" i="1"/>
  <c r="V11" i="1"/>
  <c r="S11" i="1"/>
  <c r="P11" i="1"/>
  <c r="M11" i="1"/>
  <c r="X11" i="1"/>
  <c r="Z11" i="1"/>
  <c r="J11" i="1"/>
  <c r="G11" i="1"/>
  <c r="E11" i="1"/>
  <c r="C11" i="1"/>
  <c r="Y10" i="1"/>
  <c r="V10" i="1"/>
  <c r="S10" i="1"/>
  <c r="P10" i="1"/>
  <c r="M10" i="1"/>
  <c r="J10" i="1"/>
  <c r="X10" i="1"/>
  <c r="Z10" i="1"/>
  <c r="G10" i="1"/>
  <c r="E10" i="1"/>
  <c r="C10" i="1"/>
  <c r="Y9" i="1"/>
  <c r="V9" i="1"/>
  <c r="S9" i="1"/>
  <c r="P9" i="1"/>
  <c r="M9" i="1"/>
  <c r="J9" i="1"/>
  <c r="G9" i="1"/>
  <c r="X9" i="1"/>
  <c r="Z9" i="1"/>
  <c r="E9" i="1"/>
  <c r="C9" i="1"/>
  <c r="Y8" i="1"/>
  <c r="V8" i="1"/>
  <c r="S8" i="1"/>
  <c r="P8" i="1"/>
  <c r="M8" i="1"/>
  <c r="J8" i="1"/>
  <c r="G8" i="1"/>
  <c r="X8" i="1"/>
  <c r="Z8" i="1"/>
  <c r="E8" i="1"/>
  <c r="C8" i="1"/>
  <c r="Y7" i="1"/>
  <c r="X7" i="1"/>
  <c r="Z7" i="1"/>
  <c r="V7" i="1"/>
  <c r="S7" i="1"/>
  <c r="P7" i="1"/>
  <c r="M7" i="1"/>
  <c r="J7" i="1"/>
  <c r="G7" i="1"/>
  <c r="E7" i="1"/>
  <c r="C7" i="1"/>
</calcChain>
</file>

<file path=xl/sharedStrings.xml><?xml version="1.0" encoding="utf-8"?>
<sst xmlns="http://schemas.openxmlformats.org/spreadsheetml/2006/main" count="85" uniqueCount="85">
  <si>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</si>
  <si>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</si>
  <si>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</si>
  <si>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</si>
  <si>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</si>
  <si>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</si>
  <si>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Veendam</t>
  </si>
  <si>
    <t>Bonus deelname Veendam</t>
  </si>
  <si>
    <t>Bonus FinaleDelfzijl</t>
  </si>
  <si>
    <t>Finsterwolde</t>
  </si>
  <si>
    <t>Bonus deelname Finsterwolde1</t>
  </si>
  <si>
    <t>Bonus Finale Finsterwolde</t>
  </si>
  <si>
    <t xml:space="preserve">Midwolda </t>
  </si>
  <si>
    <t xml:space="preserve">Bonus deelname Midwolda </t>
  </si>
  <si>
    <t xml:space="preserve">Bonus Finale Midwolda </t>
  </si>
  <si>
    <t>Woldendorp 2020</t>
  </si>
  <si>
    <t xml:space="preserve">Bonus deelname Woldendorp </t>
  </si>
  <si>
    <t xml:space="preserve">Bonus Finale Woldendorp </t>
  </si>
  <si>
    <t xml:space="preserve">Winschoten </t>
  </si>
  <si>
    <t>Bonus deelname Winschoten</t>
  </si>
  <si>
    <t xml:space="preserve">Bonus Finale Winschoten </t>
  </si>
  <si>
    <t xml:space="preserve">Delfzijl </t>
  </si>
  <si>
    <t xml:space="preserve">Bonus deelname Delfzijl </t>
  </si>
  <si>
    <t xml:space="preserve">Bonus FinaleDelfzijl </t>
  </si>
  <si>
    <t>Totaal</t>
  </si>
  <si>
    <t>ROOD = DEGRADATIE</t>
  </si>
  <si>
    <t>BLAAUW = PROMOTIE IN FINALE</t>
  </si>
  <si>
    <t>GROEP A</t>
  </si>
  <si>
    <t>Peter Lambeck</t>
  </si>
  <si>
    <t>Johan Edens</t>
  </si>
  <si>
    <t>Max Veenhuis</t>
  </si>
  <si>
    <t>Kasper Sturre</t>
  </si>
  <si>
    <t>Henk Matthijssen</t>
  </si>
  <si>
    <t>Koos Blaauw</t>
  </si>
  <si>
    <t>Willem Weerd</t>
  </si>
  <si>
    <t>Johnny Geertsma</t>
  </si>
  <si>
    <t>Willie Siemens</t>
  </si>
  <si>
    <t>Harry Ploeger</t>
  </si>
  <si>
    <t xml:space="preserve">Hilko Blaauw   </t>
  </si>
  <si>
    <t>Tjaart Schaub</t>
  </si>
  <si>
    <t>Derk Jan v. d. Laan</t>
  </si>
  <si>
    <t>Lucas Bronsema</t>
  </si>
  <si>
    <t>Mark Meijer</t>
  </si>
  <si>
    <t>Geert Grevink</t>
  </si>
  <si>
    <t xml:space="preserve">Henk Bos   </t>
  </si>
  <si>
    <t>Ron Pijper</t>
  </si>
  <si>
    <t>Fokko van Biessum</t>
  </si>
  <si>
    <t xml:space="preserve">Hendrik Sloot   </t>
  </si>
  <si>
    <t>Jacob Bosma</t>
  </si>
  <si>
    <t xml:space="preserve">Harm Wending   </t>
  </si>
  <si>
    <t xml:space="preserve">Geert Rijks   </t>
  </si>
  <si>
    <t>Piet Wüst</t>
  </si>
  <si>
    <t>Wolter Eling</t>
  </si>
  <si>
    <t>Richard Kant</t>
  </si>
  <si>
    <t>Erik Kroeze</t>
  </si>
  <si>
    <t>Tom Been</t>
  </si>
  <si>
    <t>René Martena</t>
  </si>
  <si>
    <t>Ronald Bakker</t>
  </si>
  <si>
    <t>Harrie Lulofs</t>
  </si>
  <si>
    <t>Andries Meindertsma</t>
  </si>
  <si>
    <t>Hendrik Freije</t>
  </si>
  <si>
    <t>Jos Bouwmeester</t>
  </si>
  <si>
    <t>Reinier van der Kooi</t>
  </si>
  <si>
    <t>Hilbrand Balk</t>
  </si>
  <si>
    <t xml:space="preserve">Ad Blaauw </t>
  </si>
  <si>
    <t>Boele Boelens</t>
  </si>
  <si>
    <t>Alea Ali</t>
  </si>
  <si>
    <t>Tjerk Hofman</t>
  </si>
  <si>
    <t>Cris Mulder</t>
  </si>
  <si>
    <t>Harrie Viswat</t>
  </si>
  <si>
    <t>Stienus Sluiter</t>
  </si>
  <si>
    <t>Henk Mast</t>
  </si>
  <si>
    <t>Roel Maatjes</t>
  </si>
  <si>
    <t>Dirk Brakenhof</t>
  </si>
  <si>
    <t>Eddie Siemens</t>
  </si>
  <si>
    <t>Robbin Blaauw</t>
  </si>
  <si>
    <t>Jan Knol</t>
  </si>
  <si>
    <t xml:space="preserve">Peter Sterenborg   </t>
  </si>
  <si>
    <t>Hans Mulder</t>
  </si>
  <si>
    <t>Henk Hogebrik</t>
  </si>
  <si>
    <t>Jordi Blaauw</t>
  </si>
  <si>
    <t>Geiko Reder</t>
  </si>
  <si>
    <t>Willem Reilink</t>
  </si>
  <si>
    <t>Bert Mein</t>
  </si>
  <si>
    <t>Eind stand Masters Driebanden Toernooien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</si>
</sst>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6" fillId="0" borderId="10" xfId="0" applyFont="1" applyBorder="1"/>
    <xf numFmtId="0" fontId="11" fillId="0" borderId="10" xfId="1" applyFont="1" applyBorder="1" applyProtection="1">
      <protection locked="0"/>
    </xf>
    <xf numFmtId="164" fontId="11" fillId="0" borderId="10" xfId="1" applyNumberFormat="1" applyFont="1" applyBorder="1" applyAlignment="1">
      <alignment horizont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5" borderId="10" xfId="0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>
      <alignment horizontal="center"/>
    </xf>
    <xf numFmtId="0" fontId="6" fillId="0" borderId="8" xfId="0" applyFont="1" applyBorder="1"/>
    <xf numFmtId="1" fontId="1" fillId="0" borderId="10" xfId="0" applyNumberFormat="1" applyFont="1" applyBorder="1"/>
    <xf numFmtId="0" fontId="11" fillId="0" borderId="10" xfId="0" applyFont="1" applyBorder="1" applyProtection="1">
      <protection locked="0"/>
    </xf>
    <xf numFmtId="0" fontId="11" fillId="6" borderId="10" xfId="0" applyFont="1" applyFill="1" applyBorder="1" applyAlignment="1" applyProtection="1">
      <alignment horizontal="center"/>
      <protection locked="0"/>
    </xf>
    <xf numFmtId="0" fontId="11" fillId="5" borderId="10" xfId="1" applyFont="1" applyFill="1" applyBorder="1" applyProtection="1">
      <protection locked="0"/>
    </xf>
    <xf numFmtId="0" fontId="11" fillId="5" borderId="10" xfId="1" applyFont="1" applyFill="1" applyBorder="1" applyAlignment="1" applyProtection="1">
      <alignment horizontal="center"/>
      <protection locked="0"/>
    </xf>
    <xf numFmtId="0" fontId="11" fillId="0" borderId="10" xfId="1" applyFont="1" applyBorder="1" applyAlignment="1" applyProtection="1">
      <alignment horizontal="left"/>
      <protection locked="0"/>
    </xf>
    <xf numFmtId="0" fontId="11" fillId="5" borderId="10" xfId="0" applyFont="1" applyFill="1" applyBorder="1" applyProtection="1"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164" fontId="11" fillId="0" borderId="10" xfId="0" applyNumberFormat="1" applyFont="1" applyBorder="1" applyAlignment="1">
      <alignment horizontal="center"/>
    </xf>
    <xf numFmtId="0" fontId="11" fillId="7" borderId="10" xfId="0" applyFont="1" applyFill="1" applyBorder="1" applyAlignment="1" applyProtection="1">
      <alignment horizontal="center"/>
      <protection locked="0"/>
    </xf>
    <xf numFmtId="1" fontId="11" fillId="8" borderId="10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8" borderId="10" xfId="1" applyFont="1" applyFill="1" applyBorder="1" applyAlignment="1" applyProtection="1">
      <alignment horizontal="center"/>
      <protection locked="0"/>
    </xf>
    <xf numFmtId="0" fontId="11" fillId="8" borderId="10" xfId="0" applyFont="1" applyFill="1" applyBorder="1" applyAlignment="1" applyProtection="1">
      <alignment horizontal="center"/>
      <protection locked="0"/>
    </xf>
    <xf numFmtId="0" fontId="12" fillId="0" borderId="10" xfId="1" applyFont="1" applyBorder="1" applyProtection="1">
      <protection locked="0"/>
    </xf>
    <xf numFmtId="0" fontId="11" fillId="5" borderId="10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Protection="1">
      <protection locked="0"/>
    </xf>
    <xf numFmtId="1" fontId="1" fillId="0" borderId="10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>
      <alignment horizontal="center" vertical="top" textRotation="180"/>
    </xf>
    <xf numFmtId="1" fontId="3" fillId="0" borderId="6" xfId="0" applyNumberFormat="1" applyFont="1" applyBorder="1" applyAlignment="1">
      <alignment horizontal="center" vertical="top" textRotation="180"/>
    </xf>
    <xf numFmtId="1" fontId="3" fillId="0" borderId="5" xfId="0" applyNumberFormat="1" applyFont="1" applyBorder="1" applyAlignment="1">
      <alignment horizontal="center" vertical="top" textRotation="180"/>
    </xf>
    <xf numFmtId="0" fontId="1" fillId="0" borderId="2" xfId="0" applyFont="1" applyBorder="1" applyAlignment="1">
      <alignment horizontal="center" vertical="top" textRotation="180"/>
    </xf>
    <xf numFmtId="0" fontId="1" fillId="0" borderId="6" xfId="0" applyFont="1" applyBorder="1" applyAlignment="1">
      <alignment horizontal="center" vertical="top" textRotation="180"/>
    </xf>
    <xf numFmtId="0" fontId="1" fillId="0" borderId="5" xfId="0" applyFont="1" applyBorder="1" applyAlignment="1">
      <alignment horizontal="center" vertical="top" textRotation="18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Standaard" xfId="0" builtinId="0"/>
    <cellStyle name="Standaard 2" xfId="1" xr:uid="{4BB24F6A-DE09-4DB9-B674-9706707BF6E0}"/>
  </cellStyles>
  <dxfs count="24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38b57e6c564e81/Bureaublad/Libre%20OOst%20Groningen/start%20toernooien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e A Klasse"/>
      <sheetName val="Libre B KLasse"/>
      <sheetName val="Driebanden A Klasse"/>
      <sheetName val="Driebanden B KLasse  "/>
      <sheetName val="Tabelen masters"/>
    </sheetNames>
    <sheetDataSet>
      <sheetData sheetId="0"/>
      <sheetData sheetId="1"/>
      <sheetData sheetId="2"/>
      <sheetData sheetId="3"/>
      <sheetData sheetId="4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C19B-66A5-4D4F-9707-4B79923EA9E5}">
  <sheetPr>
    <pageSetUpPr fitToPage="1"/>
  </sheetPr>
  <dimension ref="A1:Z62"/>
  <sheetViews>
    <sheetView tabSelected="1" workbookViewId="0">
      <selection activeCell="Y11" sqref="Y11"/>
    </sheetView>
  </sheetViews>
  <sheetFormatPr defaultRowHeight="15" x14ac:dyDescent="0.25"/>
  <cols>
    <col min="1" max="1" width="5" customWidth="1"/>
    <col min="2" max="2" width="21" customWidth="1"/>
    <col min="3" max="3" width="7.7109375" customWidth="1"/>
    <col min="4" max="4" width="5" customWidth="1"/>
    <col min="5" max="5" width="6.7109375" customWidth="1"/>
    <col min="6" max="6" width="5.5703125" customWidth="1"/>
    <col min="7" max="7" width="4.140625" customWidth="1"/>
    <col min="8" max="8" width="3.85546875" customWidth="1"/>
    <col min="9" max="11" width="3.140625" hidden="1" customWidth="1"/>
    <col min="12" max="12" width="5.28515625" customWidth="1"/>
    <col min="13" max="13" width="4.42578125" customWidth="1"/>
    <col min="14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.28515625" customWidth="1"/>
    <col min="25" max="25" width="4.140625" bestFit="1" customWidth="1"/>
    <col min="26" max="26" width="4" bestFit="1" customWidth="1"/>
  </cols>
  <sheetData>
    <row r="1" spans="1:26" ht="29.25" x14ac:dyDescent="0.4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1"/>
      <c r="Y1" s="27" t="s">
        <v>0</v>
      </c>
      <c r="Z1" s="30" t="s">
        <v>1</v>
      </c>
    </row>
    <row r="2" spans="1:26" x14ac:dyDescent="0.25">
      <c r="A2" s="33" t="s">
        <v>2</v>
      </c>
      <c r="B2" s="34"/>
      <c r="C2" s="35" t="s">
        <v>3</v>
      </c>
      <c r="D2" s="35" t="s">
        <v>4</v>
      </c>
      <c r="E2" s="35" t="s">
        <v>5</v>
      </c>
      <c r="F2" s="35" t="s">
        <v>6</v>
      </c>
      <c r="G2" s="37" t="s">
        <v>7</v>
      </c>
      <c r="H2" s="37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37" t="s">
        <v>14</v>
      </c>
      <c r="O2" s="37" t="s">
        <v>15</v>
      </c>
      <c r="P2" s="37" t="s">
        <v>16</v>
      </c>
      <c r="Q2" s="37" t="s">
        <v>17</v>
      </c>
      <c r="R2" s="37" t="s">
        <v>18</v>
      </c>
      <c r="S2" s="37" t="s">
        <v>19</v>
      </c>
      <c r="T2" s="37" t="s">
        <v>20</v>
      </c>
      <c r="U2" s="35" t="s">
        <v>21</v>
      </c>
      <c r="V2" s="37" t="s">
        <v>22</v>
      </c>
      <c r="W2" s="37" t="s">
        <v>23</v>
      </c>
      <c r="X2" s="42" t="s">
        <v>24</v>
      </c>
      <c r="Y2" s="28"/>
      <c r="Z2" s="31"/>
    </row>
    <row r="3" spans="1:26" x14ac:dyDescent="0.25">
      <c r="A3" s="44" t="s">
        <v>25</v>
      </c>
      <c r="B3" s="45"/>
      <c r="C3" s="36"/>
      <c r="D3" s="36"/>
      <c r="E3" s="36"/>
      <c r="F3" s="36"/>
      <c r="G3" s="38"/>
      <c r="H3" s="38"/>
      <c r="I3" s="39"/>
      <c r="J3" s="39"/>
      <c r="K3" s="39"/>
      <c r="L3" s="39"/>
      <c r="M3" s="39"/>
      <c r="N3" s="38"/>
      <c r="O3" s="38"/>
      <c r="P3" s="38"/>
      <c r="Q3" s="38"/>
      <c r="R3" s="38"/>
      <c r="S3" s="38"/>
      <c r="T3" s="38"/>
      <c r="U3" s="36"/>
      <c r="V3" s="38"/>
      <c r="W3" s="38"/>
      <c r="X3" s="42"/>
      <c r="Y3" s="28"/>
      <c r="Z3" s="31"/>
    </row>
    <row r="4" spans="1:26" x14ac:dyDescent="0.25">
      <c r="A4" s="46" t="s">
        <v>26</v>
      </c>
      <c r="B4" s="47"/>
      <c r="C4" s="36"/>
      <c r="D4" s="36"/>
      <c r="E4" s="36"/>
      <c r="F4" s="36"/>
      <c r="G4" s="38"/>
      <c r="H4" s="38"/>
      <c r="I4" s="39"/>
      <c r="J4" s="39"/>
      <c r="K4" s="39"/>
      <c r="L4" s="39"/>
      <c r="M4" s="39"/>
      <c r="N4" s="38"/>
      <c r="O4" s="38"/>
      <c r="P4" s="38"/>
      <c r="Q4" s="38"/>
      <c r="R4" s="38"/>
      <c r="S4" s="38"/>
      <c r="T4" s="38"/>
      <c r="U4" s="36"/>
      <c r="V4" s="38"/>
      <c r="W4" s="38"/>
      <c r="X4" s="42"/>
      <c r="Y4" s="28"/>
      <c r="Z4" s="31"/>
    </row>
    <row r="5" spans="1:26" ht="45" x14ac:dyDescent="0.6">
      <c r="A5" s="48">
        <v>2022</v>
      </c>
      <c r="B5" s="49"/>
      <c r="C5" s="36"/>
      <c r="D5" s="36"/>
      <c r="E5" s="36"/>
      <c r="F5" s="36"/>
      <c r="G5" s="38"/>
      <c r="H5" s="38"/>
      <c r="I5" s="39"/>
      <c r="J5" s="39"/>
      <c r="K5" s="39"/>
      <c r="L5" s="39"/>
      <c r="M5" s="39"/>
      <c r="N5" s="38"/>
      <c r="O5" s="38"/>
      <c r="P5" s="38"/>
      <c r="Q5" s="38"/>
      <c r="R5" s="38"/>
      <c r="S5" s="38"/>
      <c r="T5" s="38"/>
      <c r="U5" s="36"/>
      <c r="V5" s="38"/>
      <c r="W5" s="38"/>
      <c r="X5" s="42"/>
      <c r="Y5" s="28"/>
      <c r="Z5" s="31"/>
    </row>
    <row r="6" spans="1:26" ht="26.25" x14ac:dyDescent="0.4">
      <c r="A6" s="50" t="s">
        <v>27</v>
      </c>
      <c r="B6" s="51"/>
      <c r="C6" s="36"/>
      <c r="D6" s="36"/>
      <c r="E6" s="36"/>
      <c r="F6" s="36"/>
      <c r="G6" s="38"/>
      <c r="H6" s="38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6"/>
      <c r="V6" s="38"/>
      <c r="W6" s="38"/>
      <c r="X6" s="43"/>
      <c r="Y6" s="29"/>
      <c r="Z6" s="32"/>
    </row>
    <row r="7" spans="1:26" x14ac:dyDescent="0.25">
      <c r="A7" s="1">
        <v>1</v>
      </c>
      <c r="B7" s="2" t="s">
        <v>28</v>
      </c>
      <c r="C7" s="3">
        <f>VLOOKUP(D7,'[1]Tabelen masters'!I$6:J71,2,FALSE)</f>
        <v>0.58399999999999996</v>
      </c>
      <c r="D7" s="4">
        <v>17</v>
      </c>
      <c r="E7" s="3">
        <f t="shared" ref="E7:E38" si="0">D7/30</f>
        <v>0.56666666666666665</v>
      </c>
      <c r="F7" s="5">
        <v>60</v>
      </c>
      <c r="G7" s="1">
        <f t="shared" ref="G7:G38" si="1">IF(F7&lt;=1," ",10)</f>
        <v>10</v>
      </c>
      <c r="H7" s="6"/>
      <c r="I7" s="5"/>
      <c r="J7" s="1" t="str">
        <f t="shared" ref="J7:J38" si="2">IF(I7&lt;=1," ",10)</f>
        <v xml:space="preserve"> </v>
      </c>
      <c r="K7" s="6"/>
      <c r="L7" s="5">
        <v>125</v>
      </c>
      <c r="M7" s="1">
        <f t="shared" ref="M7:M38" si="3">IF(L7&lt;=1," ",10)</f>
        <v>10</v>
      </c>
      <c r="N7" s="6">
        <v>20</v>
      </c>
      <c r="O7" s="5">
        <v>130</v>
      </c>
      <c r="P7" s="1">
        <f t="shared" ref="P7:P38" si="4">IF(O7&lt;=1," ",10)</f>
        <v>10</v>
      </c>
      <c r="Q7" s="6">
        <v>14</v>
      </c>
      <c r="R7" s="5">
        <v>128</v>
      </c>
      <c r="S7" s="1">
        <f t="shared" ref="S7:S38" si="5">IF(R7&lt;=1," ",10)</f>
        <v>10</v>
      </c>
      <c r="T7" s="6">
        <v>14</v>
      </c>
      <c r="U7" s="6">
        <v>85</v>
      </c>
      <c r="V7" s="7">
        <f t="shared" ref="V7:V38" si="6">IF(U7&lt;=1," ",10)</f>
        <v>10</v>
      </c>
      <c r="W7" s="6"/>
      <c r="X7" s="8">
        <f t="shared" ref="X7:X38" si="7">SUM(F7:W7)</f>
        <v>626</v>
      </c>
      <c r="Y7" s="9">
        <f t="shared" ref="Y7:Y38" si="8">MIN(F7,I7,L7,O7,R7,U7)</f>
        <v>60</v>
      </c>
      <c r="Z7" s="9">
        <f t="shared" ref="Z7:Z38" si="9">X7-Y7</f>
        <v>566</v>
      </c>
    </row>
    <row r="8" spans="1:26" x14ac:dyDescent="0.25">
      <c r="A8" s="1">
        <v>2</v>
      </c>
      <c r="B8" s="10" t="s">
        <v>29</v>
      </c>
      <c r="C8" s="3">
        <f>VLOOKUP(D8,'[1]Tabelen masters'!I$6:J140,2,FALSE)</f>
        <v>0.48399999999999999</v>
      </c>
      <c r="D8" s="5">
        <v>14</v>
      </c>
      <c r="E8" s="3">
        <f t="shared" si="0"/>
        <v>0.46666666666666667</v>
      </c>
      <c r="F8" s="5">
        <v>110</v>
      </c>
      <c r="G8" s="1">
        <f t="shared" si="1"/>
        <v>10</v>
      </c>
      <c r="H8" s="6">
        <v>18</v>
      </c>
      <c r="I8" s="5"/>
      <c r="J8" s="1" t="str">
        <f t="shared" si="2"/>
        <v xml:space="preserve"> </v>
      </c>
      <c r="K8" s="6"/>
      <c r="L8" s="5">
        <v>95</v>
      </c>
      <c r="M8" s="1">
        <f t="shared" si="3"/>
        <v>10</v>
      </c>
      <c r="N8" s="6"/>
      <c r="O8" s="5">
        <v>110</v>
      </c>
      <c r="P8" s="1">
        <f t="shared" si="4"/>
        <v>10</v>
      </c>
      <c r="Q8" s="6">
        <v>22</v>
      </c>
      <c r="R8" s="5">
        <v>78</v>
      </c>
      <c r="S8" s="1">
        <f t="shared" si="5"/>
        <v>10</v>
      </c>
      <c r="T8" s="6"/>
      <c r="U8" s="6">
        <v>131</v>
      </c>
      <c r="V8" s="7">
        <f t="shared" si="6"/>
        <v>10</v>
      </c>
      <c r="W8" s="6">
        <v>18</v>
      </c>
      <c r="X8" s="8">
        <f t="shared" si="7"/>
        <v>632</v>
      </c>
      <c r="Y8" s="9">
        <f t="shared" si="8"/>
        <v>78</v>
      </c>
      <c r="Z8" s="9">
        <f t="shared" si="9"/>
        <v>554</v>
      </c>
    </row>
    <row r="9" spans="1:26" x14ac:dyDescent="0.25">
      <c r="A9" s="1">
        <v>3</v>
      </c>
      <c r="B9" s="2" t="s">
        <v>30</v>
      </c>
      <c r="C9" s="3">
        <f>VLOOKUP(D9,'[1]Tabelen masters'!I$6:J38,2,FALSE)</f>
        <v>0.55000000000000004</v>
      </c>
      <c r="D9" s="4">
        <v>16</v>
      </c>
      <c r="E9" s="3">
        <f t="shared" si="0"/>
        <v>0.53333333333333333</v>
      </c>
      <c r="F9" s="5">
        <v>100</v>
      </c>
      <c r="G9" s="1">
        <f t="shared" si="1"/>
        <v>10</v>
      </c>
      <c r="H9" s="6">
        <v>10</v>
      </c>
      <c r="I9" s="5"/>
      <c r="J9" s="1" t="str">
        <f t="shared" si="2"/>
        <v xml:space="preserve"> </v>
      </c>
      <c r="K9" s="6"/>
      <c r="L9" s="5">
        <v>120</v>
      </c>
      <c r="M9" s="1">
        <f t="shared" si="3"/>
        <v>10</v>
      </c>
      <c r="N9" s="6">
        <v>26</v>
      </c>
      <c r="O9" s="5">
        <v>41</v>
      </c>
      <c r="P9" s="1">
        <f t="shared" si="4"/>
        <v>10</v>
      </c>
      <c r="Q9" s="6"/>
      <c r="R9" s="5">
        <v>84</v>
      </c>
      <c r="S9" s="1">
        <f t="shared" si="5"/>
        <v>10</v>
      </c>
      <c r="T9" s="6"/>
      <c r="U9" s="6">
        <v>119</v>
      </c>
      <c r="V9" s="7">
        <f t="shared" si="6"/>
        <v>10</v>
      </c>
      <c r="W9" s="6">
        <v>26</v>
      </c>
      <c r="X9" s="8">
        <f t="shared" si="7"/>
        <v>576</v>
      </c>
      <c r="Y9" s="9">
        <f t="shared" si="8"/>
        <v>41</v>
      </c>
      <c r="Z9" s="9">
        <f t="shared" si="9"/>
        <v>535</v>
      </c>
    </row>
    <row r="10" spans="1:26" x14ac:dyDescent="0.25">
      <c r="A10" s="1">
        <v>4</v>
      </c>
      <c r="B10" s="2" t="s">
        <v>31</v>
      </c>
      <c r="C10" s="3">
        <f>VLOOKUP(D10,'[1]Tabelen masters'!I$6:J48,2,FALSE)</f>
        <v>0.65</v>
      </c>
      <c r="D10" s="4">
        <v>19</v>
      </c>
      <c r="E10" s="3">
        <f t="shared" si="0"/>
        <v>0.6333333333333333</v>
      </c>
      <c r="F10" s="5">
        <v>150</v>
      </c>
      <c r="G10" s="1">
        <f t="shared" si="1"/>
        <v>10</v>
      </c>
      <c r="H10" s="11">
        <v>28</v>
      </c>
      <c r="I10" s="5"/>
      <c r="J10" s="1" t="str">
        <f t="shared" si="2"/>
        <v xml:space="preserve"> </v>
      </c>
      <c r="K10" s="6"/>
      <c r="L10" s="5">
        <v>73</v>
      </c>
      <c r="M10" s="1">
        <f t="shared" si="3"/>
        <v>10</v>
      </c>
      <c r="N10" s="6"/>
      <c r="O10" s="5">
        <v>45</v>
      </c>
      <c r="P10" s="1">
        <f t="shared" si="4"/>
        <v>10</v>
      </c>
      <c r="Q10" s="6"/>
      <c r="R10" s="5">
        <v>83</v>
      </c>
      <c r="S10" s="1">
        <f t="shared" si="5"/>
        <v>10</v>
      </c>
      <c r="T10" s="6"/>
      <c r="U10" s="6">
        <v>125</v>
      </c>
      <c r="V10" s="7">
        <f t="shared" si="6"/>
        <v>10</v>
      </c>
      <c r="W10" s="6">
        <v>24</v>
      </c>
      <c r="X10" s="8">
        <f t="shared" si="7"/>
        <v>578</v>
      </c>
      <c r="Y10" s="9">
        <f t="shared" si="8"/>
        <v>45</v>
      </c>
      <c r="Z10" s="9">
        <f t="shared" si="9"/>
        <v>533</v>
      </c>
    </row>
    <row r="11" spans="1:26" x14ac:dyDescent="0.25">
      <c r="A11" s="1">
        <v>5</v>
      </c>
      <c r="B11" s="12" t="s">
        <v>32</v>
      </c>
      <c r="C11" s="3">
        <f>VLOOKUP(D11,'[1]Tabelen masters'!I$6:J51,2,FALSE)</f>
        <v>0.45</v>
      </c>
      <c r="D11" s="13">
        <v>13</v>
      </c>
      <c r="E11" s="3">
        <f t="shared" si="0"/>
        <v>0.43333333333333335</v>
      </c>
      <c r="F11" s="5">
        <v>117</v>
      </c>
      <c r="G11" s="1">
        <f t="shared" si="1"/>
        <v>10</v>
      </c>
      <c r="H11" s="6">
        <v>16</v>
      </c>
      <c r="I11" s="5"/>
      <c r="J11" s="1" t="str">
        <f t="shared" si="2"/>
        <v xml:space="preserve"> </v>
      </c>
      <c r="K11" s="6"/>
      <c r="L11" s="5">
        <v>107</v>
      </c>
      <c r="M11" s="1">
        <f t="shared" si="3"/>
        <v>10</v>
      </c>
      <c r="N11" s="6"/>
      <c r="O11" s="5">
        <v>78</v>
      </c>
      <c r="P11" s="1">
        <f t="shared" si="4"/>
        <v>10</v>
      </c>
      <c r="Q11" s="6"/>
      <c r="R11" s="5">
        <v>115</v>
      </c>
      <c r="S11" s="1">
        <f t="shared" si="5"/>
        <v>10</v>
      </c>
      <c r="T11" s="6">
        <v>12</v>
      </c>
      <c r="U11" s="6">
        <v>104</v>
      </c>
      <c r="V11" s="7">
        <f t="shared" si="6"/>
        <v>10</v>
      </c>
      <c r="W11" s="6"/>
      <c r="X11" s="8">
        <f t="shared" si="7"/>
        <v>599</v>
      </c>
      <c r="Y11" s="9">
        <f t="shared" si="8"/>
        <v>78</v>
      </c>
      <c r="Z11" s="9">
        <f t="shared" si="9"/>
        <v>521</v>
      </c>
    </row>
    <row r="12" spans="1:26" x14ac:dyDescent="0.25">
      <c r="A12" s="1">
        <v>6</v>
      </c>
      <c r="B12" s="2" t="s">
        <v>33</v>
      </c>
      <c r="C12" s="3">
        <f>VLOOKUP(D12,'[1]Tabelen masters'!I$6:J41,2,FALSE)</f>
        <v>0.61699999999999999</v>
      </c>
      <c r="D12" s="4">
        <v>18</v>
      </c>
      <c r="E12" s="3">
        <f t="shared" si="0"/>
        <v>0.6</v>
      </c>
      <c r="F12" s="5">
        <v>82</v>
      </c>
      <c r="G12" s="1">
        <f t="shared" si="1"/>
        <v>10</v>
      </c>
      <c r="H12" s="6">
        <v>22</v>
      </c>
      <c r="I12" s="5"/>
      <c r="J12" s="1" t="str">
        <f t="shared" si="2"/>
        <v xml:space="preserve"> </v>
      </c>
      <c r="K12" s="6"/>
      <c r="L12" s="5">
        <v>45</v>
      </c>
      <c r="M12" s="1">
        <f t="shared" si="3"/>
        <v>10</v>
      </c>
      <c r="N12" s="6"/>
      <c r="O12" s="5">
        <v>80</v>
      </c>
      <c r="P12" s="1">
        <f t="shared" si="4"/>
        <v>10</v>
      </c>
      <c r="Q12" s="6">
        <v>26</v>
      </c>
      <c r="R12" s="5">
        <v>111</v>
      </c>
      <c r="S12" s="1">
        <f t="shared" si="5"/>
        <v>10</v>
      </c>
      <c r="T12" s="6">
        <v>30</v>
      </c>
      <c r="U12" s="6">
        <v>108</v>
      </c>
      <c r="V12" s="7">
        <f t="shared" si="6"/>
        <v>10</v>
      </c>
      <c r="W12" s="6">
        <v>10</v>
      </c>
      <c r="X12" s="8">
        <f t="shared" si="7"/>
        <v>564</v>
      </c>
      <c r="Y12" s="9">
        <f t="shared" si="8"/>
        <v>45</v>
      </c>
      <c r="Z12" s="9">
        <f t="shared" si="9"/>
        <v>519</v>
      </c>
    </row>
    <row r="13" spans="1:26" x14ac:dyDescent="0.25">
      <c r="A13" s="1">
        <v>7</v>
      </c>
      <c r="B13" s="2" t="s">
        <v>34</v>
      </c>
      <c r="C13" s="3">
        <f>VLOOKUP(D13,'[1]Tabelen masters'!I$6:J66,2,FALSE)</f>
        <v>0.51700000000000002</v>
      </c>
      <c r="D13" s="4">
        <v>15</v>
      </c>
      <c r="E13" s="3">
        <f t="shared" si="0"/>
        <v>0.5</v>
      </c>
      <c r="F13" s="5">
        <v>64</v>
      </c>
      <c r="G13" s="1">
        <f t="shared" si="1"/>
        <v>10</v>
      </c>
      <c r="H13" s="6"/>
      <c r="I13" s="5"/>
      <c r="J13" s="1" t="str">
        <f t="shared" si="2"/>
        <v xml:space="preserve"> </v>
      </c>
      <c r="K13" s="6"/>
      <c r="L13" s="5">
        <v>123</v>
      </c>
      <c r="M13" s="1">
        <f t="shared" si="3"/>
        <v>10</v>
      </c>
      <c r="N13" s="6">
        <v>12</v>
      </c>
      <c r="O13" s="5">
        <v>92</v>
      </c>
      <c r="P13" s="1">
        <f t="shared" si="4"/>
        <v>10</v>
      </c>
      <c r="Q13" s="6">
        <v>8</v>
      </c>
      <c r="R13" s="5">
        <v>142</v>
      </c>
      <c r="S13" s="1">
        <f t="shared" si="5"/>
        <v>10</v>
      </c>
      <c r="T13" s="6">
        <v>16</v>
      </c>
      <c r="U13" s="6">
        <v>63</v>
      </c>
      <c r="V13" s="7">
        <f t="shared" si="6"/>
        <v>10</v>
      </c>
      <c r="W13" s="6"/>
      <c r="X13" s="8">
        <f t="shared" si="7"/>
        <v>570</v>
      </c>
      <c r="Y13" s="9">
        <f t="shared" si="8"/>
        <v>63</v>
      </c>
      <c r="Z13" s="9">
        <f t="shared" si="9"/>
        <v>507</v>
      </c>
    </row>
    <row r="14" spans="1:26" x14ac:dyDescent="0.25">
      <c r="A14" s="1">
        <v>8</v>
      </c>
      <c r="B14" s="2" t="s">
        <v>35</v>
      </c>
      <c r="C14" s="3">
        <f>VLOOKUP(D14,'[1]Tabelen masters'!I$6:J44,2,FALSE)</f>
        <v>0.78400000000000003</v>
      </c>
      <c r="D14" s="4">
        <v>23</v>
      </c>
      <c r="E14" s="3">
        <f t="shared" si="0"/>
        <v>0.76666666666666672</v>
      </c>
      <c r="F14" s="5">
        <v>37</v>
      </c>
      <c r="G14" s="1">
        <f t="shared" si="1"/>
        <v>10</v>
      </c>
      <c r="H14" s="6"/>
      <c r="I14" s="5"/>
      <c r="J14" s="1" t="str">
        <f t="shared" si="2"/>
        <v xml:space="preserve"> </v>
      </c>
      <c r="K14" s="6"/>
      <c r="L14" s="5">
        <v>102</v>
      </c>
      <c r="M14" s="1">
        <f t="shared" si="3"/>
        <v>10</v>
      </c>
      <c r="N14" s="6"/>
      <c r="O14" s="5">
        <v>100</v>
      </c>
      <c r="P14" s="1">
        <f t="shared" si="4"/>
        <v>10</v>
      </c>
      <c r="Q14" s="6"/>
      <c r="R14" s="5">
        <v>95</v>
      </c>
      <c r="S14" s="1">
        <f t="shared" si="5"/>
        <v>10</v>
      </c>
      <c r="T14" s="5">
        <v>10</v>
      </c>
      <c r="U14" s="6">
        <v>127</v>
      </c>
      <c r="V14" s="7">
        <f t="shared" si="6"/>
        <v>10</v>
      </c>
      <c r="W14" s="6">
        <v>8</v>
      </c>
      <c r="X14" s="8">
        <f t="shared" si="7"/>
        <v>529</v>
      </c>
      <c r="Y14" s="9">
        <f t="shared" si="8"/>
        <v>37</v>
      </c>
      <c r="Z14" s="9">
        <f t="shared" si="9"/>
        <v>492</v>
      </c>
    </row>
    <row r="15" spans="1:26" x14ac:dyDescent="0.25">
      <c r="A15" s="1">
        <v>9</v>
      </c>
      <c r="B15" s="2" t="s">
        <v>36</v>
      </c>
      <c r="C15" s="3">
        <f>VLOOKUP(D15,'[1]Tabelen masters'!I$6:J47,2,FALSE)</f>
        <v>0.68400000000000005</v>
      </c>
      <c r="D15" s="4">
        <v>20</v>
      </c>
      <c r="E15" s="3">
        <f t="shared" si="0"/>
        <v>0.66666666666666663</v>
      </c>
      <c r="F15" s="5">
        <v>102</v>
      </c>
      <c r="G15" s="1">
        <f t="shared" si="1"/>
        <v>10</v>
      </c>
      <c r="H15" s="6">
        <v>30</v>
      </c>
      <c r="I15" s="5"/>
      <c r="J15" s="1" t="str">
        <f t="shared" si="2"/>
        <v xml:space="preserve"> </v>
      </c>
      <c r="K15" s="6"/>
      <c r="L15" s="5">
        <v>95</v>
      </c>
      <c r="M15" s="1">
        <f t="shared" si="3"/>
        <v>10</v>
      </c>
      <c r="N15" s="6"/>
      <c r="O15" s="5">
        <v>72</v>
      </c>
      <c r="P15" s="1">
        <f t="shared" si="4"/>
        <v>10</v>
      </c>
      <c r="Q15" s="6"/>
      <c r="R15" s="5">
        <v>78</v>
      </c>
      <c r="S15" s="1">
        <f t="shared" si="5"/>
        <v>10</v>
      </c>
      <c r="T15" s="6"/>
      <c r="U15" s="6">
        <v>110</v>
      </c>
      <c r="V15" s="7">
        <f t="shared" si="6"/>
        <v>10</v>
      </c>
      <c r="W15" s="6">
        <v>22</v>
      </c>
      <c r="X15" s="8">
        <f t="shared" si="7"/>
        <v>559</v>
      </c>
      <c r="Y15" s="9">
        <f t="shared" si="8"/>
        <v>72</v>
      </c>
      <c r="Z15" s="9">
        <f t="shared" si="9"/>
        <v>487</v>
      </c>
    </row>
    <row r="16" spans="1:26" x14ac:dyDescent="0.25">
      <c r="A16" s="1">
        <v>10</v>
      </c>
      <c r="B16" s="2" t="s">
        <v>37</v>
      </c>
      <c r="C16" s="3">
        <f>VLOOKUP(D16,'[1]Tabelen masters'!I$6:J50,2,FALSE)</f>
        <v>0.55000000000000004</v>
      </c>
      <c r="D16" s="4">
        <v>16</v>
      </c>
      <c r="E16" s="3">
        <f t="shared" si="0"/>
        <v>0.53333333333333333</v>
      </c>
      <c r="F16" s="5">
        <v>67</v>
      </c>
      <c r="G16" s="1">
        <f t="shared" si="1"/>
        <v>10</v>
      </c>
      <c r="H16" s="6"/>
      <c r="I16" s="5"/>
      <c r="J16" s="1" t="str">
        <f t="shared" si="2"/>
        <v xml:space="preserve"> </v>
      </c>
      <c r="K16" s="6"/>
      <c r="L16" s="5">
        <v>112</v>
      </c>
      <c r="M16" s="1">
        <f t="shared" si="3"/>
        <v>10</v>
      </c>
      <c r="N16" s="6">
        <v>18</v>
      </c>
      <c r="O16" s="5">
        <v>109</v>
      </c>
      <c r="P16" s="1">
        <f t="shared" si="4"/>
        <v>10</v>
      </c>
      <c r="Q16" s="6">
        <v>28</v>
      </c>
      <c r="R16" s="5">
        <v>86</v>
      </c>
      <c r="S16" s="1">
        <f t="shared" si="5"/>
        <v>10</v>
      </c>
      <c r="T16" s="6"/>
      <c r="U16" s="6">
        <v>81</v>
      </c>
      <c r="V16" s="7">
        <f t="shared" si="6"/>
        <v>10</v>
      </c>
      <c r="W16" s="6"/>
      <c r="X16" s="8">
        <f t="shared" si="7"/>
        <v>551</v>
      </c>
      <c r="Y16" s="9">
        <f t="shared" si="8"/>
        <v>67</v>
      </c>
      <c r="Z16" s="9">
        <f t="shared" si="9"/>
        <v>484</v>
      </c>
    </row>
    <row r="17" spans="1:26" x14ac:dyDescent="0.25">
      <c r="A17" s="1">
        <v>11</v>
      </c>
      <c r="B17" s="14" t="s">
        <v>38</v>
      </c>
      <c r="C17" s="3">
        <f>VLOOKUP(D17,'[1]Tabelen masters'!I$6:J61,2,FALSE)</f>
        <v>0.45</v>
      </c>
      <c r="D17" s="4">
        <v>13</v>
      </c>
      <c r="E17" s="3">
        <f t="shared" si="0"/>
        <v>0.43333333333333335</v>
      </c>
      <c r="F17" s="5">
        <v>107</v>
      </c>
      <c r="G17" s="1">
        <f t="shared" si="1"/>
        <v>10</v>
      </c>
      <c r="H17" s="6">
        <v>24</v>
      </c>
      <c r="I17" s="5"/>
      <c r="J17" s="1" t="str">
        <f t="shared" si="2"/>
        <v xml:space="preserve"> </v>
      </c>
      <c r="K17" s="6"/>
      <c r="L17" s="5">
        <v>107</v>
      </c>
      <c r="M17" s="1">
        <f t="shared" si="3"/>
        <v>10</v>
      </c>
      <c r="N17" s="6"/>
      <c r="O17" s="5">
        <v>100</v>
      </c>
      <c r="P17" s="1">
        <f t="shared" si="4"/>
        <v>10</v>
      </c>
      <c r="Q17" s="6"/>
      <c r="R17" s="5">
        <v>75</v>
      </c>
      <c r="S17" s="1">
        <f t="shared" si="5"/>
        <v>10</v>
      </c>
      <c r="T17" s="6"/>
      <c r="U17" s="6">
        <v>93</v>
      </c>
      <c r="V17" s="7">
        <f t="shared" si="6"/>
        <v>10</v>
      </c>
      <c r="W17" s="6"/>
      <c r="X17" s="8">
        <f t="shared" si="7"/>
        <v>556</v>
      </c>
      <c r="Y17" s="9">
        <f t="shared" si="8"/>
        <v>75</v>
      </c>
      <c r="Z17" s="9">
        <f t="shared" si="9"/>
        <v>481</v>
      </c>
    </row>
    <row r="18" spans="1:26" x14ac:dyDescent="0.25">
      <c r="A18" s="1">
        <v>12</v>
      </c>
      <c r="B18" s="2" t="s">
        <v>39</v>
      </c>
      <c r="C18" s="3">
        <f>VLOOKUP(D18,'[1]Tabelen masters'!I$6:J35,2,FALSE)</f>
        <v>0.55000000000000004</v>
      </c>
      <c r="D18" s="4">
        <v>16</v>
      </c>
      <c r="E18" s="3">
        <f t="shared" si="0"/>
        <v>0.53333333333333333</v>
      </c>
      <c r="F18" s="5">
        <v>88</v>
      </c>
      <c r="G18" s="1">
        <f t="shared" si="1"/>
        <v>10</v>
      </c>
      <c r="H18" s="6">
        <v>12</v>
      </c>
      <c r="I18" s="5"/>
      <c r="J18" s="1" t="str">
        <f t="shared" si="2"/>
        <v xml:space="preserve"> </v>
      </c>
      <c r="K18" s="6"/>
      <c r="L18" s="5">
        <v>129</v>
      </c>
      <c r="M18" s="1">
        <f t="shared" si="3"/>
        <v>10</v>
      </c>
      <c r="N18" s="5">
        <v>24</v>
      </c>
      <c r="O18" s="5">
        <v>77</v>
      </c>
      <c r="P18" s="1">
        <f t="shared" si="4"/>
        <v>10</v>
      </c>
      <c r="Q18" s="6"/>
      <c r="R18" s="5">
        <v>97</v>
      </c>
      <c r="S18" s="1">
        <f t="shared" si="5"/>
        <v>10</v>
      </c>
      <c r="T18" s="6"/>
      <c r="U18" s="6">
        <v>74</v>
      </c>
      <c r="V18" s="7">
        <f t="shared" si="6"/>
        <v>10</v>
      </c>
      <c r="W18" s="6"/>
      <c r="X18" s="8">
        <f t="shared" si="7"/>
        <v>551</v>
      </c>
      <c r="Y18" s="9">
        <f t="shared" si="8"/>
        <v>74</v>
      </c>
      <c r="Z18" s="9">
        <f t="shared" si="9"/>
        <v>477</v>
      </c>
    </row>
    <row r="19" spans="1:26" x14ac:dyDescent="0.25">
      <c r="A19" s="1">
        <v>13</v>
      </c>
      <c r="B19" s="15" t="s">
        <v>40</v>
      </c>
      <c r="C19" s="3">
        <f>VLOOKUP(D19,'[1]Tabelen masters'!I$6:J56,2,FALSE)</f>
        <v>0.41699999999999998</v>
      </c>
      <c r="D19" s="16">
        <v>12</v>
      </c>
      <c r="E19" s="17">
        <f t="shared" si="0"/>
        <v>0.4</v>
      </c>
      <c r="F19" s="5">
        <v>128</v>
      </c>
      <c r="G19" s="1">
        <f t="shared" si="1"/>
        <v>10</v>
      </c>
      <c r="H19" s="6"/>
      <c r="I19" s="5"/>
      <c r="J19" s="1" t="str">
        <f t="shared" si="2"/>
        <v xml:space="preserve"> </v>
      </c>
      <c r="K19" s="6"/>
      <c r="L19" s="5">
        <v>90</v>
      </c>
      <c r="M19" s="1">
        <f t="shared" si="3"/>
        <v>10</v>
      </c>
      <c r="N19" s="6"/>
      <c r="O19" s="5">
        <v>113</v>
      </c>
      <c r="P19" s="1">
        <f t="shared" si="4"/>
        <v>10</v>
      </c>
      <c r="Q19" s="6">
        <v>30</v>
      </c>
      <c r="R19" s="5">
        <v>60</v>
      </c>
      <c r="S19" s="1">
        <f t="shared" si="5"/>
        <v>10</v>
      </c>
      <c r="T19" s="6"/>
      <c r="U19" s="6">
        <v>54</v>
      </c>
      <c r="V19" s="7">
        <f t="shared" si="6"/>
        <v>10</v>
      </c>
      <c r="W19" s="6"/>
      <c r="X19" s="8">
        <f t="shared" si="7"/>
        <v>525</v>
      </c>
      <c r="Y19" s="9">
        <f t="shared" si="8"/>
        <v>54</v>
      </c>
      <c r="Z19" s="9">
        <f t="shared" si="9"/>
        <v>471</v>
      </c>
    </row>
    <row r="20" spans="1:26" x14ac:dyDescent="0.25">
      <c r="A20" s="1">
        <v>14</v>
      </c>
      <c r="B20" s="2" t="s">
        <v>41</v>
      </c>
      <c r="C20" s="3">
        <f>VLOOKUP(D20,'[1]Tabelen masters'!I$6:J55,2,FALSE)</f>
        <v>0.81699999999999995</v>
      </c>
      <c r="D20" s="4">
        <v>24</v>
      </c>
      <c r="E20" s="3">
        <f t="shared" si="0"/>
        <v>0.8</v>
      </c>
      <c r="F20" s="5">
        <v>73</v>
      </c>
      <c r="G20" s="1">
        <f t="shared" si="1"/>
        <v>10</v>
      </c>
      <c r="H20" s="6"/>
      <c r="I20" s="5"/>
      <c r="J20" s="1" t="str">
        <f t="shared" si="2"/>
        <v xml:space="preserve"> </v>
      </c>
      <c r="K20" s="6"/>
      <c r="L20" s="5">
        <v>106</v>
      </c>
      <c r="M20" s="1">
        <f t="shared" si="3"/>
        <v>10</v>
      </c>
      <c r="N20" s="6"/>
      <c r="O20" s="5">
        <v>75</v>
      </c>
      <c r="P20" s="1">
        <f t="shared" si="4"/>
        <v>10</v>
      </c>
      <c r="Q20" s="6"/>
      <c r="R20" s="5">
        <v>121</v>
      </c>
      <c r="S20" s="1">
        <f t="shared" si="5"/>
        <v>10</v>
      </c>
      <c r="T20" s="5">
        <v>18</v>
      </c>
      <c r="U20" s="6">
        <v>96</v>
      </c>
      <c r="V20" s="7">
        <f t="shared" si="6"/>
        <v>10</v>
      </c>
      <c r="W20" s="6"/>
      <c r="X20" s="8">
        <f t="shared" si="7"/>
        <v>539</v>
      </c>
      <c r="Y20" s="9">
        <f t="shared" si="8"/>
        <v>73</v>
      </c>
      <c r="Z20" s="9">
        <f t="shared" si="9"/>
        <v>466</v>
      </c>
    </row>
    <row r="21" spans="1:26" x14ac:dyDescent="0.25">
      <c r="A21" s="1">
        <v>15</v>
      </c>
      <c r="B21" s="10" t="s">
        <v>42</v>
      </c>
      <c r="C21" s="3">
        <f>VLOOKUP(D21,'[1]Tabelen masters'!I$6:J146,2,FALSE)</f>
        <v>0.51700000000000002</v>
      </c>
      <c r="D21" s="5">
        <v>15</v>
      </c>
      <c r="E21" s="3">
        <f t="shared" si="0"/>
        <v>0.5</v>
      </c>
      <c r="F21" s="5">
        <v>0</v>
      </c>
      <c r="G21" s="1" t="str">
        <f t="shared" si="1"/>
        <v xml:space="preserve"> </v>
      </c>
      <c r="H21" s="6"/>
      <c r="I21" s="5"/>
      <c r="J21" s="1" t="str">
        <f t="shared" si="2"/>
        <v xml:space="preserve"> </v>
      </c>
      <c r="K21" s="6"/>
      <c r="L21" s="5">
        <v>89</v>
      </c>
      <c r="M21" s="1">
        <f t="shared" si="3"/>
        <v>10</v>
      </c>
      <c r="N21" s="6"/>
      <c r="O21" s="5">
        <v>69</v>
      </c>
      <c r="P21" s="1">
        <f t="shared" si="4"/>
        <v>10</v>
      </c>
      <c r="Q21" s="6"/>
      <c r="R21" s="5">
        <v>107</v>
      </c>
      <c r="S21" s="1">
        <f t="shared" si="5"/>
        <v>10</v>
      </c>
      <c r="T21" s="18">
        <v>22</v>
      </c>
      <c r="U21" s="6">
        <v>121</v>
      </c>
      <c r="V21" s="7">
        <f t="shared" si="6"/>
        <v>10</v>
      </c>
      <c r="W21" s="6">
        <v>14</v>
      </c>
      <c r="X21" s="8">
        <f t="shared" si="7"/>
        <v>462</v>
      </c>
      <c r="Y21" s="9">
        <f t="shared" si="8"/>
        <v>0</v>
      </c>
      <c r="Z21" s="9">
        <f t="shared" si="9"/>
        <v>462</v>
      </c>
    </row>
    <row r="22" spans="1:26" x14ac:dyDescent="0.25">
      <c r="A22" s="1">
        <v>16</v>
      </c>
      <c r="B22" s="2" t="s">
        <v>43</v>
      </c>
      <c r="C22" s="3">
        <f>VLOOKUP(D22,'[1]Tabelen masters'!I$6:J68,2,FALSE)</f>
        <v>0.65</v>
      </c>
      <c r="D22" s="4">
        <v>19</v>
      </c>
      <c r="E22" s="3">
        <f t="shared" si="0"/>
        <v>0.6333333333333333</v>
      </c>
      <c r="F22" s="5">
        <v>60</v>
      </c>
      <c r="G22" s="1">
        <f t="shared" si="1"/>
        <v>10</v>
      </c>
      <c r="H22" s="6"/>
      <c r="I22" s="5"/>
      <c r="J22" s="1" t="str">
        <f t="shared" si="2"/>
        <v xml:space="preserve"> </v>
      </c>
      <c r="K22" s="6"/>
      <c r="L22" s="5">
        <v>107</v>
      </c>
      <c r="M22" s="1">
        <f t="shared" si="3"/>
        <v>10</v>
      </c>
      <c r="N22" s="6">
        <v>16</v>
      </c>
      <c r="O22" s="5">
        <v>86</v>
      </c>
      <c r="P22" s="1">
        <f t="shared" si="4"/>
        <v>10</v>
      </c>
      <c r="Q22" s="6">
        <v>12</v>
      </c>
      <c r="R22" s="5">
        <v>89</v>
      </c>
      <c r="S22" s="1">
        <f t="shared" si="5"/>
        <v>10</v>
      </c>
      <c r="T22" s="6"/>
      <c r="U22" s="6">
        <v>92</v>
      </c>
      <c r="V22" s="7">
        <f t="shared" si="6"/>
        <v>10</v>
      </c>
      <c r="W22" s="6"/>
      <c r="X22" s="8">
        <f t="shared" si="7"/>
        <v>512</v>
      </c>
      <c r="Y22" s="9">
        <f t="shared" si="8"/>
        <v>60</v>
      </c>
      <c r="Z22" s="9">
        <f t="shared" si="9"/>
        <v>452</v>
      </c>
    </row>
    <row r="23" spans="1:26" x14ac:dyDescent="0.25">
      <c r="A23" s="1">
        <v>17</v>
      </c>
      <c r="B23" s="14" t="s">
        <v>44</v>
      </c>
      <c r="C23" s="3">
        <f>VLOOKUP(D23,'[1]Tabelen masters'!I$6:J58,2,FALSE)</f>
        <v>0.45</v>
      </c>
      <c r="D23" s="4">
        <v>13</v>
      </c>
      <c r="E23" s="3">
        <f t="shared" si="0"/>
        <v>0.43333333333333335</v>
      </c>
      <c r="F23" s="5">
        <v>73</v>
      </c>
      <c r="G23" s="1">
        <f t="shared" si="1"/>
        <v>10</v>
      </c>
      <c r="H23" s="6"/>
      <c r="I23" s="5"/>
      <c r="J23" s="1" t="str">
        <f t="shared" si="2"/>
        <v xml:space="preserve"> </v>
      </c>
      <c r="K23" s="6"/>
      <c r="L23" s="5">
        <v>107</v>
      </c>
      <c r="M23" s="1">
        <f t="shared" si="3"/>
        <v>10</v>
      </c>
      <c r="N23" s="6"/>
      <c r="O23" s="5">
        <v>100</v>
      </c>
      <c r="P23" s="1">
        <f t="shared" si="4"/>
        <v>10</v>
      </c>
      <c r="Q23" s="6">
        <v>18</v>
      </c>
      <c r="R23" s="5">
        <v>71</v>
      </c>
      <c r="S23" s="1">
        <f t="shared" si="5"/>
        <v>10</v>
      </c>
      <c r="T23" s="6"/>
      <c r="U23" s="6">
        <v>96</v>
      </c>
      <c r="V23" s="7">
        <f t="shared" si="6"/>
        <v>10</v>
      </c>
      <c r="W23" s="6"/>
      <c r="X23" s="8">
        <f t="shared" si="7"/>
        <v>515</v>
      </c>
      <c r="Y23" s="9">
        <f t="shared" si="8"/>
        <v>71</v>
      </c>
      <c r="Z23" s="9">
        <f t="shared" si="9"/>
        <v>444</v>
      </c>
    </row>
    <row r="24" spans="1:26" x14ac:dyDescent="0.25">
      <c r="A24" s="1">
        <v>18</v>
      </c>
      <c r="B24" s="15" t="s">
        <v>45</v>
      </c>
      <c r="C24" s="3">
        <f>VLOOKUP(D24,'[1]Tabelen masters'!I$6:J136,2,FALSE)</f>
        <v>0.45</v>
      </c>
      <c r="D24" s="19">
        <v>13</v>
      </c>
      <c r="E24" s="3">
        <f t="shared" si="0"/>
        <v>0.43333333333333335</v>
      </c>
      <c r="F24" s="5">
        <v>78</v>
      </c>
      <c r="G24" s="1">
        <f t="shared" si="1"/>
        <v>10</v>
      </c>
      <c r="H24" s="6"/>
      <c r="I24" s="5"/>
      <c r="J24" s="1" t="str">
        <f t="shared" si="2"/>
        <v xml:space="preserve"> </v>
      </c>
      <c r="K24" s="6"/>
      <c r="L24" s="5">
        <v>92</v>
      </c>
      <c r="M24" s="1">
        <f t="shared" si="3"/>
        <v>10</v>
      </c>
      <c r="N24" s="6"/>
      <c r="O24" s="5">
        <v>76</v>
      </c>
      <c r="P24" s="1">
        <f t="shared" si="4"/>
        <v>10</v>
      </c>
      <c r="Q24" s="6"/>
      <c r="R24" s="5">
        <v>73</v>
      </c>
      <c r="S24" s="1">
        <f t="shared" si="5"/>
        <v>10</v>
      </c>
      <c r="T24" s="6"/>
      <c r="U24" s="6">
        <v>104</v>
      </c>
      <c r="V24" s="7">
        <f t="shared" si="6"/>
        <v>10</v>
      </c>
      <c r="W24" s="11">
        <v>30</v>
      </c>
      <c r="X24" s="8">
        <f t="shared" si="7"/>
        <v>503</v>
      </c>
      <c r="Y24" s="9">
        <f t="shared" si="8"/>
        <v>73</v>
      </c>
      <c r="Z24" s="9">
        <f t="shared" si="9"/>
        <v>430</v>
      </c>
    </row>
    <row r="25" spans="1:26" x14ac:dyDescent="0.25">
      <c r="A25" s="1">
        <v>19</v>
      </c>
      <c r="B25" s="2" t="s">
        <v>46</v>
      </c>
      <c r="C25" s="3">
        <f>VLOOKUP(D25,'[1]Tabelen masters'!I$6:J42,2,FALSE)</f>
        <v>0.61699999999999999</v>
      </c>
      <c r="D25" s="4">
        <v>18</v>
      </c>
      <c r="E25" s="3">
        <f t="shared" si="0"/>
        <v>0.6</v>
      </c>
      <c r="F25" s="5">
        <v>67</v>
      </c>
      <c r="G25" s="1">
        <f t="shared" si="1"/>
        <v>10</v>
      </c>
      <c r="H25" s="6"/>
      <c r="I25" s="5"/>
      <c r="J25" s="1" t="str">
        <f t="shared" si="2"/>
        <v xml:space="preserve"> </v>
      </c>
      <c r="K25" s="5"/>
      <c r="L25" s="5">
        <v>97</v>
      </c>
      <c r="M25" s="1">
        <f t="shared" si="3"/>
        <v>10</v>
      </c>
      <c r="N25" s="6"/>
      <c r="O25" s="5">
        <v>68</v>
      </c>
      <c r="P25" s="1">
        <f t="shared" si="4"/>
        <v>10</v>
      </c>
      <c r="Q25" s="6"/>
      <c r="R25" s="5">
        <v>102</v>
      </c>
      <c r="S25" s="1">
        <f t="shared" si="5"/>
        <v>10</v>
      </c>
      <c r="T25" s="6">
        <v>24</v>
      </c>
      <c r="U25" s="6">
        <v>81</v>
      </c>
      <c r="V25" s="7">
        <f t="shared" si="6"/>
        <v>10</v>
      </c>
      <c r="W25" s="6"/>
      <c r="X25" s="8">
        <f t="shared" si="7"/>
        <v>489</v>
      </c>
      <c r="Y25" s="9">
        <f t="shared" si="8"/>
        <v>67</v>
      </c>
      <c r="Z25" s="9">
        <f t="shared" si="9"/>
        <v>422</v>
      </c>
    </row>
    <row r="26" spans="1:26" x14ac:dyDescent="0.25">
      <c r="A26" s="1">
        <v>20</v>
      </c>
      <c r="B26" s="20" t="s">
        <v>47</v>
      </c>
      <c r="C26" s="3">
        <f>VLOOKUP(D26,'[1]Tabelen masters'!I$6:J139,2,FALSE)</f>
        <v>0.45</v>
      </c>
      <c r="D26" s="5">
        <v>13</v>
      </c>
      <c r="E26" s="3">
        <f t="shared" si="0"/>
        <v>0.43333333333333335</v>
      </c>
      <c r="F26" s="5">
        <v>92</v>
      </c>
      <c r="G26" s="1">
        <f t="shared" si="1"/>
        <v>10</v>
      </c>
      <c r="H26" s="6">
        <v>14</v>
      </c>
      <c r="I26" s="5"/>
      <c r="J26" s="1" t="str">
        <f t="shared" si="2"/>
        <v xml:space="preserve"> </v>
      </c>
      <c r="K26" s="6"/>
      <c r="L26" s="5">
        <v>57</v>
      </c>
      <c r="M26" s="1">
        <f t="shared" si="3"/>
        <v>10</v>
      </c>
      <c r="N26" s="6"/>
      <c r="O26" s="5">
        <v>75</v>
      </c>
      <c r="P26" s="1">
        <f t="shared" si="4"/>
        <v>10</v>
      </c>
      <c r="Q26" s="6"/>
      <c r="R26" s="5">
        <v>92</v>
      </c>
      <c r="S26" s="1">
        <f t="shared" si="5"/>
        <v>10</v>
      </c>
      <c r="T26" s="6">
        <v>8</v>
      </c>
      <c r="U26" s="6">
        <v>88</v>
      </c>
      <c r="V26" s="7">
        <f t="shared" si="6"/>
        <v>10</v>
      </c>
      <c r="W26" s="6"/>
      <c r="X26" s="8">
        <f t="shared" si="7"/>
        <v>476</v>
      </c>
      <c r="Y26" s="9">
        <f t="shared" si="8"/>
        <v>57</v>
      </c>
      <c r="Z26" s="9">
        <f t="shared" si="9"/>
        <v>419</v>
      </c>
    </row>
    <row r="27" spans="1:26" x14ac:dyDescent="0.25">
      <c r="A27" s="1">
        <v>21</v>
      </c>
      <c r="B27" s="2" t="s">
        <v>48</v>
      </c>
      <c r="C27" s="3">
        <f>VLOOKUP(D27,'[1]Tabelen masters'!I$6:J37,2,FALSE)</f>
        <v>0.45</v>
      </c>
      <c r="D27" s="21">
        <v>13</v>
      </c>
      <c r="E27" s="3">
        <f t="shared" si="0"/>
        <v>0.43333333333333335</v>
      </c>
      <c r="F27" s="5">
        <v>82</v>
      </c>
      <c r="G27" s="1">
        <f t="shared" si="1"/>
        <v>10</v>
      </c>
      <c r="H27" s="6"/>
      <c r="I27" s="5"/>
      <c r="J27" s="1" t="str">
        <f t="shared" si="2"/>
        <v xml:space="preserve"> </v>
      </c>
      <c r="K27" s="6"/>
      <c r="L27" s="5">
        <v>103</v>
      </c>
      <c r="M27" s="1">
        <f t="shared" si="3"/>
        <v>10</v>
      </c>
      <c r="N27" s="6"/>
      <c r="O27" s="5">
        <v>92</v>
      </c>
      <c r="P27" s="1">
        <f t="shared" si="4"/>
        <v>10</v>
      </c>
      <c r="Q27" s="6"/>
      <c r="R27" s="5">
        <v>32</v>
      </c>
      <c r="S27" s="1">
        <f t="shared" si="5"/>
        <v>10</v>
      </c>
      <c r="T27" s="6"/>
      <c r="U27" s="6">
        <v>92</v>
      </c>
      <c r="V27" s="7">
        <f t="shared" si="6"/>
        <v>10</v>
      </c>
      <c r="W27" s="6"/>
      <c r="X27" s="8">
        <f t="shared" si="7"/>
        <v>451</v>
      </c>
      <c r="Y27" s="9">
        <f t="shared" si="8"/>
        <v>32</v>
      </c>
      <c r="Z27" s="9">
        <f t="shared" si="9"/>
        <v>419</v>
      </c>
    </row>
    <row r="28" spans="1:26" x14ac:dyDescent="0.25">
      <c r="A28" s="1">
        <v>22</v>
      </c>
      <c r="B28" s="14" t="s">
        <v>49</v>
      </c>
      <c r="C28" s="3">
        <f>VLOOKUP(D28,'[1]Tabelen masters'!I$6:J46,2,FALSE)</f>
        <v>0.51700000000000002</v>
      </c>
      <c r="D28" s="4">
        <v>15</v>
      </c>
      <c r="E28" s="3">
        <f t="shared" si="0"/>
        <v>0.5</v>
      </c>
      <c r="F28" s="5">
        <v>91</v>
      </c>
      <c r="G28" s="1">
        <f t="shared" si="1"/>
        <v>10</v>
      </c>
      <c r="H28" s="6"/>
      <c r="I28" s="5"/>
      <c r="J28" s="1" t="str">
        <f t="shared" si="2"/>
        <v xml:space="preserve"> </v>
      </c>
      <c r="K28" s="6"/>
      <c r="L28" s="5">
        <v>67</v>
      </c>
      <c r="M28" s="1">
        <f t="shared" si="3"/>
        <v>10</v>
      </c>
      <c r="N28" s="6"/>
      <c r="O28" s="5">
        <v>106</v>
      </c>
      <c r="P28" s="1">
        <f t="shared" si="4"/>
        <v>10</v>
      </c>
      <c r="Q28" s="6"/>
      <c r="R28" s="5">
        <v>78</v>
      </c>
      <c r="S28" s="1">
        <f t="shared" si="5"/>
        <v>10</v>
      </c>
      <c r="T28" s="6"/>
      <c r="U28" s="6">
        <v>93</v>
      </c>
      <c r="V28" s="7">
        <f t="shared" si="6"/>
        <v>10</v>
      </c>
      <c r="W28" s="6"/>
      <c r="X28" s="8">
        <f t="shared" si="7"/>
        <v>485</v>
      </c>
      <c r="Y28" s="9">
        <f t="shared" si="8"/>
        <v>67</v>
      </c>
      <c r="Z28" s="9">
        <f t="shared" si="9"/>
        <v>418</v>
      </c>
    </row>
    <row r="29" spans="1:26" x14ac:dyDescent="0.25">
      <c r="A29" s="1">
        <v>23</v>
      </c>
      <c r="B29" s="14" t="s">
        <v>50</v>
      </c>
      <c r="C29" s="3">
        <f>VLOOKUP(D29,'[1]Tabelen masters'!I$6:J54,2,FALSE)</f>
        <v>0.45</v>
      </c>
      <c r="D29" s="4">
        <v>13</v>
      </c>
      <c r="E29" s="3">
        <f t="shared" si="0"/>
        <v>0.43333333333333335</v>
      </c>
      <c r="F29" s="5">
        <v>0</v>
      </c>
      <c r="G29" s="1" t="str">
        <f t="shared" si="1"/>
        <v xml:space="preserve"> </v>
      </c>
      <c r="H29" s="6"/>
      <c r="I29" s="5"/>
      <c r="J29" s="1" t="str">
        <f t="shared" si="2"/>
        <v xml:space="preserve"> </v>
      </c>
      <c r="K29" s="6"/>
      <c r="L29" s="5">
        <v>90</v>
      </c>
      <c r="M29" s="1">
        <f t="shared" si="3"/>
        <v>10</v>
      </c>
      <c r="N29" s="6"/>
      <c r="O29" s="5">
        <v>46</v>
      </c>
      <c r="P29" s="1">
        <f t="shared" si="4"/>
        <v>10</v>
      </c>
      <c r="Q29" s="6"/>
      <c r="R29" s="5">
        <v>103</v>
      </c>
      <c r="S29" s="1">
        <f t="shared" si="5"/>
        <v>10</v>
      </c>
      <c r="T29" s="6">
        <v>28</v>
      </c>
      <c r="U29" s="6">
        <v>104</v>
      </c>
      <c r="V29" s="7">
        <f t="shared" si="6"/>
        <v>10</v>
      </c>
      <c r="W29" s="6"/>
      <c r="X29" s="8">
        <f t="shared" si="7"/>
        <v>411</v>
      </c>
      <c r="Y29" s="9">
        <f t="shared" si="8"/>
        <v>0</v>
      </c>
      <c r="Z29" s="9">
        <f t="shared" si="9"/>
        <v>411</v>
      </c>
    </row>
    <row r="30" spans="1:26" x14ac:dyDescent="0.25">
      <c r="A30" s="1">
        <v>24</v>
      </c>
      <c r="B30" s="10" t="s">
        <v>51</v>
      </c>
      <c r="C30" s="3">
        <f>VLOOKUP(D30,'[1]Tabelen masters'!I$6:J142,2,FALSE)</f>
        <v>0.45</v>
      </c>
      <c r="D30" s="5">
        <v>13</v>
      </c>
      <c r="E30" s="3">
        <f t="shared" si="0"/>
        <v>0.43333333333333335</v>
      </c>
      <c r="F30" s="5">
        <v>78</v>
      </c>
      <c r="G30" s="1">
        <f t="shared" si="1"/>
        <v>10</v>
      </c>
      <c r="H30" s="6"/>
      <c r="I30" s="5"/>
      <c r="J30" s="1" t="str">
        <f t="shared" si="2"/>
        <v xml:space="preserve"> </v>
      </c>
      <c r="K30" s="6"/>
      <c r="L30" s="5">
        <v>126</v>
      </c>
      <c r="M30" s="1">
        <f t="shared" si="3"/>
        <v>10</v>
      </c>
      <c r="N30" s="6">
        <v>8</v>
      </c>
      <c r="O30" s="5">
        <v>64</v>
      </c>
      <c r="P30" s="1">
        <f t="shared" si="4"/>
        <v>10</v>
      </c>
      <c r="Q30" s="6"/>
      <c r="R30" s="5">
        <v>103</v>
      </c>
      <c r="S30" s="1">
        <f t="shared" si="5"/>
        <v>10</v>
      </c>
      <c r="T30" s="6">
        <v>20</v>
      </c>
      <c r="U30" s="6">
        <v>0</v>
      </c>
      <c r="V30" s="7" t="str">
        <f t="shared" si="6"/>
        <v xml:space="preserve"> </v>
      </c>
      <c r="W30" s="6"/>
      <c r="X30" s="8">
        <f t="shared" si="7"/>
        <v>439</v>
      </c>
      <c r="Y30" s="9">
        <f t="shared" si="8"/>
        <v>0</v>
      </c>
      <c r="Z30" s="9">
        <f t="shared" si="9"/>
        <v>439</v>
      </c>
    </row>
    <row r="31" spans="1:26" x14ac:dyDescent="0.25">
      <c r="A31" s="1">
        <v>25</v>
      </c>
      <c r="B31" s="2" t="s">
        <v>52</v>
      </c>
      <c r="C31" s="3">
        <f>VLOOKUP(D31,'[1]Tabelen masters'!I$6:J33,2,FALSE)</f>
        <v>0.51700000000000002</v>
      </c>
      <c r="D31" s="4">
        <v>15</v>
      </c>
      <c r="E31" s="3">
        <f t="shared" si="0"/>
        <v>0.5</v>
      </c>
      <c r="F31" s="5">
        <v>64</v>
      </c>
      <c r="G31" s="1">
        <f t="shared" si="1"/>
        <v>10</v>
      </c>
      <c r="H31" s="6"/>
      <c r="I31" s="5"/>
      <c r="J31" s="1" t="str">
        <f t="shared" si="2"/>
        <v xml:space="preserve"> </v>
      </c>
      <c r="K31" s="6"/>
      <c r="L31" s="5">
        <v>113</v>
      </c>
      <c r="M31" s="1">
        <f t="shared" si="3"/>
        <v>10</v>
      </c>
      <c r="N31" s="6"/>
      <c r="O31" s="5">
        <v>113</v>
      </c>
      <c r="P31" s="1">
        <f t="shared" si="4"/>
        <v>10</v>
      </c>
      <c r="Q31" s="6"/>
      <c r="R31" s="5">
        <v>103</v>
      </c>
      <c r="S31" s="1">
        <f t="shared" si="5"/>
        <v>10</v>
      </c>
      <c r="T31" s="6"/>
      <c r="U31" s="6">
        <v>0</v>
      </c>
      <c r="V31" s="7" t="str">
        <f t="shared" si="6"/>
        <v xml:space="preserve"> </v>
      </c>
      <c r="W31" s="6"/>
      <c r="X31" s="8">
        <f t="shared" si="7"/>
        <v>433</v>
      </c>
      <c r="Y31" s="9">
        <f t="shared" si="8"/>
        <v>0</v>
      </c>
      <c r="Z31" s="9">
        <f t="shared" si="9"/>
        <v>433</v>
      </c>
    </row>
    <row r="32" spans="1:26" x14ac:dyDescent="0.25">
      <c r="A32" s="1">
        <v>26</v>
      </c>
      <c r="B32" s="10" t="s">
        <v>53</v>
      </c>
      <c r="C32" s="3">
        <f>VLOOKUP(D32,'[1]Tabelen masters'!I$6:J141,2,FALSE)</f>
        <v>0.45</v>
      </c>
      <c r="D32" s="22">
        <v>13</v>
      </c>
      <c r="E32" s="3">
        <f t="shared" si="0"/>
        <v>0.43333333333333335</v>
      </c>
      <c r="F32" s="5">
        <v>56</v>
      </c>
      <c r="G32" s="1">
        <f t="shared" si="1"/>
        <v>10</v>
      </c>
      <c r="H32" s="6"/>
      <c r="I32" s="5"/>
      <c r="J32" s="1" t="str">
        <f t="shared" si="2"/>
        <v xml:space="preserve"> </v>
      </c>
      <c r="K32" s="6"/>
      <c r="L32" s="5">
        <v>78</v>
      </c>
      <c r="M32" s="1">
        <f t="shared" si="3"/>
        <v>10</v>
      </c>
      <c r="N32" s="6"/>
      <c r="O32" s="5">
        <v>84</v>
      </c>
      <c r="P32" s="1">
        <f t="shared" si="4"/>
        <v>10</v>
      </c>
      <c r="Q32" s="6"/>
      <c r="R32" s="5">
        <v>57</v>
      </c>
      <c r="S32" s="1">
        <f t="shared" si="5"/>
        <v>10</v>
      </c>
      <c r="T32" s="6"/>
      <c r="U32" s="6">
        <v>92</v>
      </c>
      <c r="V32" s="7">
        <f t="shared" si="6"/>
        <v>10</v>
      </c>
      <c r="W32" s="6"/>
      <c r="X32" s="8">
        <f t="shared" si="7"/>
        <v>417</v>
      </c>
      <c r="Y32" s="9">
        <f t="shared" si="8"/>
        <v>56</v>
      </c>
      <c r="Z32" s="9">
        <f t="shared" si="9"/>
        <v>361</v>
      </c>
    </row>
    <row r="33" spans="1:26" x14ac:dyDescent="0.25">
      <c r="A33" s="1">
        <v>27</v>
      </c>
      <c r="B33" s="2" t="s">
        <v>54</v>
      </c>
      <c r="C33" s="3">
        <f>VLOOKUP(D33,'[1]Tabelen masters'!I$6:J34,2,FALSE)</f>
        <v>0.61699999999999999</v>
      </c>
      <c r="D33" s="4">
        <v>18</v>
      </c>
      <c r="E33" s="3">
        <f t="shared" si="0"/>
        <v>0.6</v>
      </c>
      <c r="F33" s="5">
        <v>0</v>
      </c>
      <c r="G33" s="1" t="str">
        <f t="shared" si="1"/>
        <v xml:space="preserve"> </v>
      </c>
      <c r="H33" s="6"/>
      <c r="I33" s="5"/>
      <c r="J33" s="1" t="str">
        <f t="shared" si="2"/>
        <v xml:space="preserve"> </v>
      </c>
      <c r="K33" s="6"/>
      <c r="L33" s="5">
        <v>112</v>
      </c>
      <c r="M33" s="1">
        <f t="shared" si="3"/>
        <v>10</v>
      </c>
      <c r="N33" s="6"/>
      <c r="O33" s="5"/>
      <c r="P33" s="1" t="str">
        <f t="shared" si="4"/>
        <v xml:space="preserve"> </v>
      </c>
      <c r="Q33" s="6"/>
      <c r="R33" s="5">
        <v>100</v>
      </c>
      <c r="S33" s="1">
        <f t="shared" si="5"/>
        <v>10</v>
      </c>
      <c r="T33" s="18">
        <v>26</v>
      </c>
      <c r="U33" s="6">
        <v>89</v>
      </c>
      <c r="V33" s="7">
        <f t="shared" si="6"/>
        <v>10</v>
      </c>
      <c r="W33" s="6"/>
      <c r="X33" s="8">
        <f t="shared" si="7"/>
        <v>357</v>
      </c>
      <c r="Y33" s="9">
        <f t="shared" si="8"/>
        <v>0</v>
      </c>
      <c r="Z33" s="9">
        <f t="shared" si="9"/>
        <v>357</v>
      </c>
    </row>
    <row r="34" spans="1:26" x14ac:dyDescent="0.25">
      <c r="A34" s="1">
        <v>28</v>
      </c>
      <c r="B34" s="2" t="s">
        <v>55</v>
      </c>
      <c r="C34" s="3">
        <f>VLOOKUP(D34,'[1]Tabelen masters'!I$6:J57,2,FALSE)</f>
        <v>0.45</v>
      </c>
      <c r="D34" s="4">
        <v>13</v>
      </c>
      <c r="E34" s="3">
        <f t="shared" si="0"/>
        <v>0.43333333333333335</v>
      </c>
      <c r="F34" s="5">
        <v>82</v>
      </c>
      <c r="G34" s="1">
        <f t="shared" si="1"/>
        <v>10</v>
      </c>
      <c r="H34" s="6"/>
      <c r="I34" s="5"/>
      <c r="J34" s="1" t="str">
        <f t="shared" si="2"/>
        <v xml:space="preserve"> </v>
      </c>
      <c r="K34" s="6"/>
      <c r="L34" s="5">
        <v>100</v>
      </c>
      <c r="M34" s="1">
        <f t="shared" si="3"/>
        <v>10</v>
      </c>
      <c r="N34" s="6"/>
      <c r="O34" s="5">
        <v>103</v>
      </c>
      <c r="P34" s="1">
        <f t="shared" si="4"/>
        <v>10</v>
      </c>
      <c r="Q34" s="6">
        <v>20</v>
      </c>
      <c r="R34" s="5"/>
      <c r="S34" s="1" t="str">
        <f t="shared" si="5"/>
        <v xml:space="preserve"> </v>
      </c>
      <c r="T34" s="6"/>
      <c r="U34" s="6">
        <v>71</v>
      </c>
      <c r="V34" s="7">
        <f t="shared" si="6"/>
        <v>10</v>
      </c>
      <c r="W34" s="6"/>
      <c r="X34" s="8">
        <f t="shared" si="7"/>
        <v>416</v>
      </c>
      <c r="Y34" s="9">
        <f t="shared" si="8"/>
        <v>71</v>
      </c>
      <c r="Z34" s="9">
        <f t="shared" si="9"/>
        <v>345</v>
      </c>
    </row>
    <row r="35" spans="1:26" x14ac:dyDescent="0.25">
      <c r="A35" s="1">
        <v>29</v>
      </c>
      <c r="B35" s="2" t="s">
        <v>56</v>
      </c>
      <c r="C35" s="3">
        <f>VLOOKUP(D35,'[1]Tabelen masters'!I$6:J62,2,FALSE)</f>
        <v>0.61699999999999999</v>
      </c>
      <c r="D35" s="4">
        <v>18</v>
      </c>
      <c r="E35" s="3">
        <f t="shared" si="0"/>
        <v>0.6</v>
      </c>
      <c r="F35" s="5">
        <v>0</v>
      </c>
      <c r="G35" s="1" t="str">
        <f t="shared" si="1"/>
        <v xml:space="preserve"> </v>
      </c>
      <c r="H35" s="6"/>
      <c r="I35" s="5"/>
      <c r="J35" s="1" t="str">
        <f t="shared" si="2"/>
        <v xml:space="preserve"> </v>
      </c>
      <c r="K35" s="6"/>
      <c r="L35" s="5">
        <v>78</v>
      </c>
      <c r="M35" s="1">
        <f t="shared" si="3"/>
        <v>10</v>
      </c>
      <c r="N35" s="6"/>
      <c r="O35" s="5"/>
      <c r="P35" s="1" t="str">
        <f t="shared" si="4"/>
        <v xml:space="preserve"> </v>
      </c>
      <c r="Q35" s="6"/>
      <c r="R35" s="5">
        <v>102</v>
      </c>
      <c r="S35" s="1">
        <f t="shared" si="5"/>
        <v>10</v>
      </c>
      <c r="T35" s="6"/>
      <c r="U35" s="6">
        <v>108</v>
      </c>
      <c r="V35" s="7">
        <f t="shared" si="6"/>
        <v>10</v>
      </c>
      <c r="W35" s="6">
        <v>20</v>
      </c>
      <c r="X35" s="8">
        <f t="shared" si="7"/>
        <v>338</v>
      </c>
      <c r="Y35" s="9">
        <f t="shared" si="8"/>
        <v>0</v>
      </c>
      <c r="Z35" s="9">
        <f t="shared" si="9"/>
        <v>338</v>
      </c>
    </row>
    <row r="36" spans="1:26" x14ac:dyDescent="0.25">
      <c r="A36" s="1">
        <v>30</v>
      </c>
      <c r="B36" s="15" t="s">
        <v>57</v>
      </c>
      <c r="C36" s="3">
        <f>VLOOKUP(D36,'[1]Tabelen masters'!I$6:J53,2,FALSE)</f>
        <v>0.55000000000000004</v>
      </c>
      <c r="D36" s="16">
        <v>16</v>
      </c>
      <c r="E36" s="17">
        <f t="shared" si="0"/>
        <v>0.53333333333333333</v>
      </c>
      <c r="F36" s="5">
        <v>87</v>
      </c>
      <c r="G36" s="1">
        <f t="shared" si="1"/>
        <v>10</v>
      </c>
      <c r="H36" s="6"/>
      <c r="I36" s="5"/>
      <c r="J36" s="1" t="str">
        <f t="shared" si="2"/>
        <v xml:space="preserve"> </v>
      </c>
      <c r="K36" s="6"/>
      <c r="L36" s="5">
        <v>112</v>
      </c>
      <c r="M36" s="1">
        <f t="shared" si="3"/>
        <v>10</v>
      </c>
      <c r="N36" s="6"/>
      <c r="O36" s="5">
        <v>84</v>
      </c>
      <c r="P36" s="1">
        <f t="shared" si="4"/>
        <v>10</v>
      </c>
      <c r="Q36" s="6"/>
      <c r="R36" s="5">
        <v>93</v>
      </c>
      <c r="S36" s="1">
        <f t="shared" si="5"/>
        <v>10</v>
      </c>
      <c r="T36" s="6"/>
      <c r="U36" s="6">
        <v>0</v>
      </c>
      <c r="V36" s="7" t="str">
        <f t="shared" si="6"/>
        <v xml:space="preserve"> </v>
      </c>
      <c r="W36" s="6"/>
      <c r="X36" s="8">
        <f t="shared" si="7"/>
        <v>416</v>
      </c>
      <c r="Y36" s="9">
        <f t="shared" si="8"/>
        <v>0</v>
      </c>
      <c r="Z36" s="9">
        <f t="shared" si="9"/>
        <v>416</v>
      </c>
    </row>
    <row r="37" spans="1:26" x14ac:dyDescent="0.25">
      <c r="A37" s="1">
        <v>31</v>
      </c>
      <c r="B37" s="23" t="s">
        <v>58</v>
      </c>
      <c r="C37" s="3">
        <f>VLOOKUP(D37,'[1]Tabelen masters'!I$6:J137,2,FALSE)</f>
        <v>0.48399999999999999</v>
      </c>
      <c r="D37" s="4">
        <v>14</v>
      </c>
      <c r="E37" s="3">
        <f t="shared" si="0"/>
        <v>0.46666666666666667</v>
      </c>
      <c r="F37" s="5">
        <v>0</v>
      </c>
      <c r="G37" s="1" t="str">
        <f t="shared" si="1"/>
        <v xml:space="preserve"> </v>
      </c>
      <c r="H37" s="6"/>
      <c r="I37" s="5"/>
      <c r="J37" s="1" t="str">
        <f t="shared" si="2"/>
        <v xml:space="preserve"> </v>
      </c>
      <c r="K37" s="6"/>
      <c r="L37" s="5">
        <v>86</v>
      </c>
      <c r="M37" s="1">
        <f t="shared" si="3"/>
        <v>10</v>
      </c>
      <c r="N37" s="6"/>
      <c r="O37" s="5">
        <v>96</v>
      </c>
      <c r="P37" s="1">
        <f t="shared" si="4"/>
        <v>10</v>
      </c>
      <c r="Q37" s="6"/>
      <c r="R37" s="5"/>
      <c r="S37" s="1" t="str">
        <f t="shared" si="5"/>
        <v xml:space="preserve"> </v>
      </c>
      <c r="T37" s="6"/>
      <c r="U37" s="6">
        <v>118</v>
      </c>
      <c r="V37" s="7">
        <f t="shared" si="6"/>
        <v>10</v>
      </c>
      <c r="W37" s="6"/>
      <c r="X37" s="8">
        <f t="shared" si="7"/>
        <v>330</v>
      </c>
      <c r="Y37" s="9">
        <f t="shared" si="8"/>
        <v>0</v>
      </c>
      <c r="Z37" s="9">
        <f t="shared" si="9"/>
        <v>330</v>
      </c>
    </row>
    <row r="38" spans="1:26" x14ac:dyDescent="0.25">
      <c r="A38" s="1">
        <v>32</v>
      </c>
      <c r="B38" s="2" t="s">
        <v>59</v>
      </c>
      <c r="C38" s="3">
        <f>VLOOKUP(D38,'[1]Tabelen masters'!I$6:J75,2,FALSE)</f>
        <v>0.48399999999999999</v>
      </c>
      <c r="D38" s="4">
        <v>14</v>
      </c>
      <c r="E38" s="3">
        <f t="shared" si="0"/>
        <v>0.46666666666666667</v>
      </c>
      <c r="F38" s="5">
        <v>82</v>
      </c>
      <c r="G38" s="1">
        <f t="shared" si="1"/>
        <v>10</v>
      </c>
      <c r="H38" s="6"/>
      <c r="I38" s="5"/>
      <c r="J38" s="1" t="str">
        <f t="shared" si="2"/>
        <v xml:space="preserve"> </v>
      </c>
      <c r="K38" s="6"/>
      <c r="L38" s="5">
        <v>107</v>
      </c>
      <c r="M38" s="1">
        <f t="shared" si="3"/>
        <v>10</v>
      </c>
      <c r="N38" s="6"/>
      <c r="O38" s="5">
        <v>89</v>
      </c>
      <c r="P38" s="1">
        <f t="shared" si="4"/>
        <v>10</v>
      </c>
      <c r="Q38" s="6"/>
      <c r="R38" s="5"/>
      <c r="S38" s="1" t="str">
        <f t="shared" si="5"/>
        <v xml:space="preserve"> </v>
      </c>
      <c r="T38" s="6"/>
      <c r="U38" s="6">
        <v>89</v>
      </c>
      <c r="V38" s="7">
        <f t="shared" si="6"/>
        <v>10</v>
      </c>
      <c r="W38" s="6"/>
      <c r="X38" s="8">
        <f t="shared" si="7"/>
        <v>407</v>
      </c>
      <c r="Y38" s="9">
        <f t="shared" si="8"/>
        <v>82</v>
      </c>
      <c r="Z38" s="9">
        <f t="shared" si="9"/>
        <v>325</v>
      </c>
    </row>
    <row r="39" spans="1:26" x14ac:dyDescent="0.25">
      <c r="A39" s="1">
        <v>33</v>
      </c>
      <c r="B39" s="24" t="s">
        <v>60</v>
      </c>
      <c r="C39" s="3">
        <f>VLOOKUP(D39,'[1]Tabelen masters'!I$6:J45,2,FALSE)</f>
        <v>0.55000000000000004</v>
      </c>
      <c r="D39" s="6">
        <v>16</v>
      </c>
      <c r="E39" s="3">
        <f t="shared" ref="E39:E62" si="10">D39/30</f>
        <v>0.53333333333333333</v>
      </c>
      <c r="F39" s="5">
        <v>0</v>
      </c>
      <c r="G39" s="1" t="str">
        <f t="shared" ref="G39:G62" si="11">IF(F39&lt;=1," ",10)</f>
        <v xml:space="preserve"> </v>
      </c>
      <c r="H39" s="6"/>
      <c r="I39" s="5"/>
      <c r="J39" s="1" t="str">
        <f t="shared" ref="J39:J62" si="12">IF(I39&lt;=1," ",10)</f>
        <v xml:space="preserve"> </v>
      </c>
      <c r="K39" s="6"/>
      <c r="L39" s="5">
        <v>125</v>
      </c>
      <c r="M39" s="1">
        <f t="shared" ref="M39:M62" si="13">IF(L39&lt;=1," ",10)</f>
        <v>10</v>
      </c>
      <c r="N39" s="6">
        <v>28</v>
      </c>
      <c r="O39" s="5">
        <v>120</v>
      </c>
      <c r="P39" s="1">
        <f t="shared" ref="P39:P62" si="14">IF(O39&lt;=1," ",10)</f>
        <v>10</v>
      </c>
      <c r="Q39" s="6">
        <v>10</v>
      </c>
      <c r="R39" s="5"/>
      <c r="S39" s="1" t="str">
        <f t="shared" ref="S39:S62" si="15">IF(R39&lt;=1," ",10)</f>
        <v xml:space="preserve"> </v>
      </c>
      <c r="T39" s="6"/>
      <c r="U39" s="6"/>
      <c r="V39" s="7" t="str">
        <f t="shared" ref="V39:V62" si="16">IF(U39&lt;=1," ",10)</f>
        <v xml:space="preserve"> </v>
      </c>
      <c r="W39" s="6"/>
      <c r="X39" s="8">
        <f t="shared" ref="X39:X62" si="17">SUM(F39:W39)</f>
        <v>303</v>
      </c>
      <c r="Y39" s="9">
        <f t="shared" ref="Y39:Y62" si="18">MIN(F39,I39,L39,O39,R39,U39)</f>
        <v>0</v>
      </c>
      <c r="Z39" s="9">
        <f t="shared" ref="Z39:Z62" si="19">X39-Y39</f>
        <v>303</v>
      </c>
    </row>
    <row r="40" spans="1:26" x14ac:dyDescent="0.25">
      <c r="A40" s="1">
        <v>34</v>
      </c>
      <c r="B40" s="2" t="s">
        <v>61</v>
      </c>
      <c r="C40" s="3">
        <f>VLOOKUP(D40,'[1]Tabelen masters'!I$6:J77,2,FALSE)</f>
        <v>0.48399999999999999</v>
      </c>
      <c r="D40" s="4">
        <v>14</v>
      </c>
      <c r="E40" s="3">
        <f t="shared" si="10"/>
        <v>0.46666666666666667</v>
      </c>
      <c r="F40" s="5">
        <v>100</v>
      </c>
      <c r="G40" s="1">
        <f t="shared" si="11"/>
        <v>10</v>
      </c>
      <c r="H40" s="6"/>
      <c r="I40" s="5"/>
      <c r="J40" s="1" t="str">
        <f t="shared" si="12"/>
        <v xml:space="preserve"> </v>
      </c>
      <c r="K40" s="6"/>
      <c r="L40" s="5">
        <v>82</v>
      </c>
      <c r="M40" s="1">
        <f t="shared" si="13"/>
        <v>10</v>
      </c>
      <c r="N40" s="6"/>
      <c r="O40" s="5">
        <v>0</v>
      </c>
      <c r="P40" s="1" t="str">
        <f t="shared" si="14"/>
        <v xml:space="preserve"> </v>
      </c>
      <c r="Q40" s="6"/>
      <c r="R40" s="5"/>
      <c r="S40" s="1" t="str">
        <f t="shared" si="15"/>
        <v xml:space="preserve"> </v>
      </c>
      <c r="T40" s="6"/>
      <c r="U40" s="6">
        <v>85</v>
      </c>
      <c r="V40" s="7">
        <f t="shared" si="16"/>
        <v>10</v>
      </c>
      <c r="W40" s="6"/>
      <c r="X40" s="8">
        <f t="shared" si="17"/>
        <v>297</v>
      </c>
      <c r="Y40" s="9">
        <f t="shared" si="18"/>
        <v>0</v>
      </c>
      <c r="Z40" s="9">
        <f t="shared" si="19"/>
        <v>297</v>
      </c>
    </row>
    <row r="41" spans="1:26" x14ac:dyDescent="0.25">
      <c r="A41" s="1">
        <v>35</v>
      </c>
      <c r="B41" s="2" t="s">
        <v>62</v>
      </c>
      <c r="C41" s="3">
        <f>VLOOKUP(D41,'[1]Tabelen masters'!I$6:J39,2,FALSE)</f>
        <v>0.65</v>
      </c>
      <c r="D41" s="4">
        <v>19</v>
      </c>
      <c r="E41" s="3">
        <f t="shared" si="10"/>
        <v>0.6333333333333333</v>
      </c>
      <c r="F41" s="5">
        <v>144</v>
      </c>
      <c r="G41" s="1">
        <f t="shared" si="11"/>
        <v>10</v>
      </c>
      <c r="H41" s="6">
        <v>8</v>
      </c>
      <c r="I41" s="5"/>
      <c r="J41" s="1" t="str">
        <f t="shared" si="12"/>
        <v xml:space="preserve"> </v>
      </c>
      <c r="K41" s="6"/>
      <c r="L41" s="5">
        <v>89</v>
      </c>
      <c r="M41" s="1">
        <f t="shared" si="13"/>
        <v>10</v>
      </c>
      <c r="N41" s="6"/>
      <c r="O41" s="5"/>
      <c r="P41" s="1" t="str">
        <f t="shared" si="14"/>
        <v xml:space="preserve"> </v>
      </c>
      <c r="Q41" s="6"/>
      <c r="R41" s="5">
        <v>83</v>
      </c>
      <c r="S41" s="1">
        <f t="shared" si="15"/>
        <v>10</v>
      </c>
      <c r="T41" s="6"/>
      <c r="U41" s="6">
        <v>0</v>
      </c>
      <c r="V41" s="7" t="str">
        <f t="shared" si="16"/>
        <v xml:space="preserve"> </v>
      </c>
      <c r="W41" s="6"/>
      <c r="X41" s="8">
        <f t="shared" si="17"/>
        <v>354</v>
      </c>
      <c r="Y41" s="9">
        <f t="shared" si="18"/>
        <v>0</v>
      </c>
      <c r="Z41" s="9">
        <f t="shared" si="19"/>
        <v>354</v>
      </c>
    </row>
    <row r="42" spans="1:26" x14ac:dyDescent="0.25">
      <c r="A42" s="1">
        <v>36</v>
      </c>
      <c r="B42" s="25" t="s">
        <v>63</v>
      </c>
      <c r="C42" s="3">
        <f>VLOOKUP(D42,'[1]Tabelen masters'!I$6:J49,2,FALSE)</f>
        <v>0.41699999999999998</v>
      </c>
      <c r="D42" s="13">
        <v>12</v>
      </c>
      <c r="E42" s="3">
        <f t="shared" si="10"/>
        <v>0.4</v>
      </c>
      <c r="F42" s="5">
        <v>0</v>
      </c>
      <c r="G42" s="1" t="str">
        <f t="shared" si="11"/>
        <v xml:space="preserve"> </v>
      </c>
      <c r="H42" s="6"/>
      <c r="I42" s="5"/>
      <c r="J42" s="1" t="str">
        <f t="shared" si="12"/>
        <v xml:space="preserve"> </v>
      </c>
      <c r="K42" s="6"/>
      <c r="L42" s="5">
        <v>64</v>
      </c>
      <c r="M42" s="1">
        <f t="shared" si="13"/>
        <v>10</v>
      </c>
      <c r="N42" s="6"/>
      <c r="O42" s="5"/>
      <c r="P42" s="1" t="str">
        <f t="shared" si="14"/>
        <v xml:space="preserve"> </v>
      </c>
      <c r="Q42" s="6"/>
      <c r="R42" s="5">
        <v>100</v>
      </c>
      <c r="S42" s="1">
        <f t="shared" si="15"/>
        <v>10</v>
      </c>
      <c r="T42" s="6"/>
      <c r="U42" s="6">
        <v>77</v>
      </c>
      <c r="V42" s="7">
        <f t="shared" si="16"/>
        <v>10</v>
      </c>
      <c r="W42" s="6"/>
      <c r="X42" s="8">
        <f t="shared" si="17"/>
        <v>271</v>
      </c>
      <c r="Y42" s="9">
        <f t="shared" si="18"/>
        <v>0</v>
      </c>
      <c r="Z42" s="9">
        <f t="shared" si="19"/>
        <v>271</v>
      </c>
    </row>
    <row r="43" spans="1:26" x14ac:dyDescent="0.25">
      <c r="A43" s="1">
        <v>37</v>
      </c>
      <c r="B43" s="10" t="s">
        <v>64</v>
      </c>
      <c r="C43" s="3">
        <f>VLOOKUP(D43,'[1]Tabelen masters'!I$6:J143,2,FALSE)</f>
        <v>0.41699999999999998</v>
      </c>
      <c r="D43" s="5">
        <v>12</v>
      </c>
      <c r="E43" s="3">
        <f t="shared" si="10"/>
        <v>0.4</v>
      </c>
      <c r="F43" s="5">
        <v>75</v>
      </c>
      <c r="G43" s="1">
        <f t="shared" si="11"/>
        <v>10</v>
      </c>
      <c r="H43" s="6"/>
      <c r="I43" s="5"/>
      <c r="J43" s="1" t="str">
        <f t="shared" si="12"/>
        <v xml:space="preserve"> </v>
      </c>
      <c r="K43" s="6"/>
      <c r="L43" s="5">
        <v>84</v>
      </c>
      <c r="M43" s="1">
        <f t="shared" si="13"/>
        <v>10</v>
      </c>
      <c r="N43" s="6"/>
      <c r="O43" s="5">
        <v>0</v>
      </c>
      <c r="P43" s="1" t="str">
        <f t="shared" si="14"/>
        <v xml:space="preserve"> </v>
      </c>
      <c r="Q43" s="6"/>
      <c r="R43" s="5"/>
      <c r="S43" s="1" t="str">
        <f t="shared" si="15"/>
        <v xml:space="preserve"> </v>
      </c>
      <c r="T43" s="6"/>
      <c r="U43" s="6">
        <v>77</v>
      </c>
      <c r="V43" s="7">
        <f t="shared" si="16"/>
        <v>10</v>
      </c>
      <c r="W43" s="6"/>
      <c r="X43" s="8">
        <f t="shared" si="17"/>
        <v>266</v>
      </c>
      <c r="Y43" s="9">
        <f t="shared" si="18"/>
        <v>0</v>
      </c>
      <c r="Z43" s="9">
        <f t="shared" si="19"/>
        <v>266</v>
      </c>
    </row>
    <row r="44" spans="1:26" x14ac:dyDescent="0.25">
      <c r="A44" s="1">
        <v>38</v>
      </c>
      <c r="B44" s="2" t="s">
        <v>65</v>
      </c>
      <c r="C44" s="3">
        <f>VLOOKUP(D44,'[1]Tabelen masters'!I$6:J43,2,FALSE)</f>
        <v>0.65</v>
      </c>
      <c r="D44" s="4">
        <v>19</v>
      </c>
      <c r="E44" s="3">
        <f t="shared" si="10"/>
        <v>0.6333333333333333</v>
      </c>
      <c r="F44" s="5">
        <v>0</v>
      </c>
      <c r="G44" s="1" t="str">
        <f t="shared" si="11"/>
        <v xml:space="preserve"> </v>
      </c>
      <c r="H44" s="6"/>
      <c r="I44" s="5"/>
      <c r="J44" s="1" t="str">
        <f t="shared" si="12"/>
        <v xml:space="preserve"> </v>
      </c>
      <c r="K44" s="6"/>
      <c r="L44" s="5">
        <v>80</v>
      </c>
      <c r="M44" s="1">
        <f t="shared" si="13"/>
        <v>10</v>
      </c>
      <c r="N44" s="6"/>
      <c r="O44" s="5">
        <v>67</v>
      </c>
      <c r="P44" s="1">
        <f t="shared" si="14"/>
        <v>10</v>
      </c>
      <c r="Q44" s="6"/>
      <c r="R44" s="5">
        <v>86</v>
      </c>
      <c r="S44" s="1">
        <f t="shared" si="15"/>
        <v>10</v>
      </c>
      <c r="T44" s="6"/>
      <c r="U44" s="6"/>
      <c r="V44" s="7" t="str">
        <f t="shared" si="16"/>
        <v xml:space="preserve"> </v>
      </c>
      <c r="W44" s="6"/>
      <c r="X44" s="8">
        <f t="shared" si="17"/>
        <v>263</v>
      </c>
      <c r="Y44" s="9">
        <f t="shared" si="18"/>
        <v>0</v>
      </c>
      <c r="Z44" s="9">
        <f t="shared" si="19"/>
        <v>263</v>
      </c>
    </row>
    <row r="45" spans="1:26" x14ac:dyDescent="0.25">
      <c r="A45" s="1">
        <v>39</v>
      </c>
      <c r="B45" s="2" t="s">
        <v>66</v>
      </c>
      <c r="C45" s="3">
        <f>VLOOKUP(D45,'[1]Tabelen masters'!I$6:J78,2,FALSE)</f>
        <v>0.65</v>
      </c>
      <c r="D45" s="4">
        <v>19</v>
      </c>
      <c r="E45" s="3">
        <f t="shared" si="10"/>
        <v>0.6333333333333333</v>
      </c>
      <c r="F45" s="5">
        <v>0</v>
      </c>
      <c r="G45" s="1" t="str">
        <f t="shared" si="11"/>
        <v xml:space="preserve"> </v>
      </c>
      <c r="H45" s="6"/>
      <c r="I45" s="5"/>
      <c r="J45" s="1" t="str">
        <f t="shared" si="12"/>
        <v xml:space="preserve"> </v>
      </c>
      <c r="K45" s="6"/>
      <c r="L45" s="5">
        <v>115</v>
      </c>
      <c r="M45" s="1">
        <f t="shared" si="13"/>
        <v>10</v>
      </c>
      <c r="N45" s="6">
        <v>14</v>
      </c>
      <c r="O45" s="5">
        <v>89</v>
      </c>
      <c r="P45" s="1">
        <f t="shared" si="14"/>
        <v>10</v>
      </c>
      <c r="Q45" s="6">
        <v>24</v>
      </c>
      <c r="R45" s="5"/>
      <c r="S45" s="1" t="str">
        <f t="shared" si="15"/>
        <v xml:space="preserve"> </v>
      </c>
      <c r="T45" s="6"/>
      <c r="U45" s="6"/>
      <c r="V45" s="7" t="str">
        <f t="shared" si="16"/>
        <v xml:space="preserve"> </v>
      </c>
      <c r="W45" s="6"/>
      <c r="X45" s="8">
        <f t="shared" si="17"/>
        <v>262</v>
      </c>
      <c r="Y45" s="9">
        <f t="shared" si="18"/>
        <v>0</v>
      </c>
      <c r="Z45" s="9">
        <f t="shared" si="19"/>
        <v>262</v>
      </c>
    </row>
    <row r="46" spans="1:26" x14ac:dyDescent="0.25">
      <c r="A46" s="1">
        <v>40</v>
      </c>
      <c r="B46" s="10" t="s">
        <v>67</v>
      </c>
      <c r="C46" s="3">
        <f>VLOOKUP(D46,'[1]Tabelen masters'!I$6:J40,2,FALSE)</f>
        <v>0.45</v>
      </c>
      <c r="D46" s="16">
        <v>13</v>
      </c>
      <c r="E46" s="17">
        <f t="shared" si="10"/>
        <v>0.43333333333333335</v>
      </c>
      <c r="F46" s="5">
        <v>0</v>
      </c>
      <c r="G46" s="1" t="str">
        <f t="shared" si="11"/>
        <v xml:space="preserve"> </v>
      </c>
      <c r="H46" s="6"/>
      <c r="I46" s="5"/>
      <c r="J46" s="1" t="str">
        <f t="shared" si="12"/>
        <v xml:space="preserve"> </v>
      </c>
      <c r="K46" s="6"/>
      <c r="L46" s="5">
        <v>89</v>
      </c>
      <c r="M46" s="1">
        <f t="shared" si="13"/>
        <v>10</v>
      </c>
      <c r="N46" s="6"/>
      <c r="O46" s="5"/>
      <c r="P46" s="1" t="str">
        <f t="shared" si="14"/>
        <v xml:space="preserve"> </v>
      </c>
      <c r="Q46" s="6"/>
      <c r="R46" s="5"/>
      <c r="S46" s="1" t="str">
        <f t="shared" si="15"/>
        <v xml:space="preserve"> </v>
      </c>
      <c r="T46" s="6"/>
      <c r="U46" s="6">
        <v>115</v>
      </c>
      <c r="V46" s="7">
        <f t="shared" si="16"/>
        <v>10</v>
      </c>
      <c r="W46" s="6">
        <v>16</v>
      </c>
      <c r="X46" s="8">
        <f t="shared" si="17"/>
        <v>240</v>
      </c>
      <c r="Y46" s="9">
        <f t="shared" si="18"/>
        <v>0</v>
      </c>
      <c r="Z46" s="9">
        <f t="shared" si="19"/>
        <v>240</v>
      </c>
    </row>
    <row r="47" spans="1:26" x14ac:dyDescent="0.25">
      <c r="A47" s="1">
        <v>41</v>
      </c>
      <c r="B47" s="2" t="s">
        <v>68</v>
      </c>
      <c r="C47" s="3">
        <f>VLOOKUP(D47,'[1]Tabelen masters'!I$6:J67,2,FALSE)</f>
        <v>0.51700000000000002</v>
      </c>
      <c r="D47" s="4">
        <v>15</v>
      </c>
      <c r="E47" s="3">
        <f t="shared" si="10"/>
        <v>0.5</v>
      </c>
      <c r="F47" s="5">
        <v>0</v>
      </c>
      <c r="G47" s="1" t="str">
        <f t="shared" si="11"/>
        <v xml:space="preserve"> </v>
      </c>
      <c r="H47" s="6"/>
      <c r="I47" s="5"/>
      <c r="J47" s="1" t="str">
        <f t="shared" si="12"/>
        <v xml:space="preserve"> </v>
      </c>
      <c r="K47" s="6"/>
      <c r="L47" s="5">
        <v>103</v>
      </c>
      <c r="M47" s="1">
        <f t="shared" si="13"/>
        <v>10</v>
      </c>
      <c r="N47" s="6"/>
      <c r="O47" s="5"/>
      <c r="P47" s="1" t="str">
        <f t="shared" si="14"/>
        <v xml:space="preserve"> </v>
      </c>
      <c r="Q47" s="6"/>
      <c r="R47" s="5"/>
      <c r="S47" s="1" t="str">
        <f t="shared" si="15"/>
        <v xml:space="preserve"> </v>
      </c>
      <c r="T47" s="6"/>
      <c r="U47" s="6">
        <v>113</v>
      </c>
      <c r="V47" s="7">
        <f t="shared" si="16"/>
        <v>10</v>
      </c>
      <c r="W47" s="6"/>
      <c r="X47" s="8">
        <f t="shared" si="17"/>
        <v>236</v>
      </c>
      <c r="Y47" s="9">
        <f t="shared" si="18"/>
        <v>0</v>
      </c>
      <c r="Z47" s="9">
        <f t="shared" si="19"/>
        <v>236</v>
      </c>
    </row>
    <row r="48" spans="1:26" x14ac:dyDescent="0.25">
      <c r="A48" s="1">
        <v>42</v>
      </c>
      <c r="B48" s="2" t="s">
        <v>69</v>
      </c>
      <c r="C48" s="3">
        <f>VLOOKUP(D48,'[1]Tabelen masters'!I$6:J99,2,FALSE)</f>
        <v>0.88400000000000001</v>
      </c>
      <c r="D48" s="4">
        <v>26</v>
      </c>
      <c r="E48" s="3">
        <f t="shared" si="10"/>
        <v>0.8666666666666667</v>
      </c>
      <c r="F48" s="5">
        <v>84</v>
      </c>
      <c r="G48" s="1">
        <f t="shared" si="11"/>
        <v>10</v>
      </c>
      <c r="H48" s="6">
        <v>20</v>
      </c>
      <c r="I48" s="5"/>
      <c r="J48" s="1" t="str">
        <f t="shared" si="12"/>
        <v xml:space="preserve"> </v>
      </c>
      <c r="K48" s="6"/>
      <c r="L48" s="5">
        <v>90</v>
      </c>
      <c r="M48" s="1">
        <f t="shared" si="13"/>
        <v>10</v>
      </c>
      <c r="N48" s="6"/>
      <c r="O48" s="5">
        <v>0</v>
      </c>
      <c r="P48" s="1" t="str">
        <f t="shared" si="14"/>
        <v xml:space="preserve"> </v>
      </c>
      <c r="Q48" s="6"/>
      <c r="R48" s="5"/>
      <c r="S48" s="1" t="str">
        <f t="shared" si="15"/>
        <v xml:space="preserve"> </v>
      </c>
      <c r="T48" s="6"/>
      <c r="U48" s="6"/>
      <c r="V48" s="7" t="str">
        <f t="shared" si="16"/>
        <v xml:space="preserve"> </v>
      </c>
      <c r="W48" s="6"/>
      <c r="X48" s="8">
        <f t="shared" si="17"/>
        <v>214</v>
      </c>
      <c r="Y48" s="9">
        <f t="shared" si="18"/>
        <v>0</v>
      </c>
      <c r="Z48" s="9">
        <f t="shared" si="19"/>
        <v>214</v>
      </c>
    </row>
    <row r="49" spans="1:26" x14ac:dyDescent="0.25">
      <c r="A49" s="1">
        <v>43</v>
      </c>
      <c r="B49" s="2" t="s">
        <v>70</v>
      </c>
      <c r="C49" s="3">
        <f>VLOOKUP(D49,'[1]Tabelen masters'!I$6:J59,2,FALSE)</f>
        <v>0.48399999999999999</v>
      </c>
      <c r="D49" s="4">
        <v>14</v>
      </c>
      <c r="E49" s="3">
        <f t="shared" si="10"/>
        <v>0.46666666666666667</v>
      </c>
      <c r="F49" s="5">
        <v>0</v>
      </c>
      <c r="G49" s="1" t="str">
        <f t="shared" si="11"/>
        <v xml:space="preserve"> </v>
      </c>
      <c r="H49" s="6"/>
      <c r="I49" s="5"/>
      <c r="J49" s="1" t="str">
        <f t="shared" si="12"/>
        <v xml:space="preserve"> </v>
      </c>
      <c r="K49" s="6"/>
      <c r="L49" s="5"/>
      <c r="M49" s="1" t="str">
        <f t="shared" si="13"/>
        <v xml:space="preserve"> </v>
      </c>
      <c r="N49" s="6"/>
      <c r="O49" s="5">
        <v>116</v>
      </c>
      <c r="P49" s="1">
        <f t="shared" si="14"/>
        <v>10</v>
      </c>
      <c r="Q49" s="6">
        <v>16</v>
      </c>
      <c r="R49" s="5">
        <v>60</v>
      </c>
      <c r="S49" s="1">
        <f t="shared" si="15"/>
        <v>10</v>
      </c>
      <c r="T49" s="6"/>
      <c r="U49" s="6"/>
      <c r="V49" s="7" t="str">
        <f t="shared" si="16"/>
        <v xml:space="preserve"> </v>
      </c>
      <c r="W49" s="6"/>
      <c r="X49" s="8">
        <f t="shared" si="17"/>
        <v>212</v>
      </c>
      <c r="Y49" s="9">
        <f t="shared" si="18"/>
        <v>0</v>
      </c>
      <c r="Z49" s="9">
        <f t="shared" si="19"/>
        <v>212</v>
      </c>
    </row>
    <row r="50" spans="1:26" x14ac:dyDescent="0.25">
      <c r="A50" s="1">
        <v>44</v>
      </c>
      <c r="B50" s="2" t="s">
        <v>71</v>
      </c>
      <c r="C50" s="3">
        <f>VLOOKUP(D50,'[1]Tabelen masters'!I$6:J69,2,FALSE)</f>
        <v>0.48399999999999999</v>
      </c>
      <c r="D50" s="4">
        <v>14</v>
      </c>
      <c r="E50" s="3">
        <f t="shared" si="10"/>
        <v>0.46666666666666667</v>
      </c>
      <c r="F50" s="5">
        <v>17</v>
      </c>
      <c r="G50" s="1">
        <f t="shared" si="11"/>
        <v>10</v>
      </c>
      <c r="H50" s="6"/>
      <c r="I50" s="5"/>
      <c r="J50" s="1" t="str">
        <f t="shared" si="12"/>
        <v xml:space="preserve"> </v>
      </c>
      <c r="K50" s="6"/>
      <c r="L50" s="5">
        <v>96</v>
      </c>
      <c r="M50" s="1">
        <f t="shared" si="13"/>
        <v>10</v>
      </c>
      <c r="N50" s="6"/>
      <c r="O50" s="5">
        <v>60</v>
      </c>
      <c r="P50" s="1">
        <f t="shared" si="14"/>
        <v>10</v>
      </c>
      <c r="Q50" s="6"/>
      <c r="R50" s="5">
        <v>0</v>
      </c>
      <c r="S50" s="1" t="str">
        <f t="shared" si="15"/>
        <v xml:space="preserve"> </v>
      </c>
      <c r="T50" s="6"/>
      <c r="U50" s="6"/>
      <c r="V50" s="7" t="str">
        <f t="shared" si="16"/>
        <v xml:space="preserve"> </v>
      </c>
      <c r="W50" s="6"/>
      <c r="X50" s="8">
        <f t="shared" si="17"/>
        <v>203</v>
      </c>
      <c r="Y50" s="9">
        <f t="shared" si="18"/>
        <v>0</v>
      </c>
      <c r="Z50" s="9">
        <f t="shared" si="19"/>
        <v>203</v>
      </c>
    </row>
    <row r="51" spans="1:26" x14ac:dyDescent="0.25">
      <c r="A51" s="1">
        <v>45</v>
      </c>
      <c r="B51" s="2" t="s">
        <v>72</v>
      </c>
      <c r="C51" s="3">
        <f>VLOOKUP(D51,'[1]Tabelen masters'!I$6:J125,2,FALSE)</f>
        <v>0.58399999999999996</v>
      </c>
      <c r="D51" s="4">
        <v>17</v>
      </c>
      <c r="E51" s="3">
        <f t="shared" si="10"/>
        <v>0.56666666666666665</v>
      </c>
      <c r="F51" s="5">
        <v>0</v>
      </c>
      <c r="G51" s="1" t="str">
        <f t="shared" si="11"/>
        <v xml:space="preserve"> </v>
      </c>
      <c r="H51" s="6"/>
      <c r="I51" s="5"/>
      <c r="J51" s="1" t="str">
        <f t="shared" si="12"/>
        <v xml:space="preserve"> </v>
      </c>
      <c r="K51" s="6"/>
      <c r="L51" s="5">
        <v>180</v>
      </c>
      <c r="M51" s="1">
        <f t="shared" si="13"/>
        <v>10</v>
      </c>
      <c r="N51" s="6">
        <v>10</v>
      </c>
      <c r="O51" s="5"/>
      <c r="P51" s="1" t="str">
        <f t="shared" si="14"/>
        <v xml:space="preserve"> </v>
      </c>
      <c r="Q51" s="6"/>
      <c r="R51" s="5"/>
      <c r="S51" s="1" t="str">
        <f t="shared" si="15"/>
        <v xml:space="preserve"> </v>
      </c>
      <c r="T51" s="6"/>
      <c r="U51" s="6"/>
      <c r="V51" s="7" t="str">
        <f t="shared" si="16"/>
        <v xml:space="preserve"> </v>
      </c>
      <c r="W51" s="6"/>
      <c r="X51" s="8">
        <f t="shared" si="17"/>
        <v>200</v>
      </c>
      <c r="Y51" s="9">
        <f t="shared" si="18"/>
        <v>0</v>
      </c>
      <c r="Z51" s="9">
        <f t="shared" si="19"/>
        <v>200</v>
      </c>
    </row>
    <row r="52" spans="1:26" x14ac:dyDescent="0.25">
      <c r="A52" s="1">
        <v>46</v>
      </c>
      <c r="B52" s="10" t="s">
        <v>73</v>
      </c>
      <c r="C52" s="3">
        <f>VLOOKUP(D52,'[1]Tabelen masters'!I$6:J138,2,FALSE)</f>
        <v>0.45</v>
      </c>
      <c r="D52" s="16">
        <v>13</v>
      </c>
      <c r="E52" s="3">
        <f t="shared" si="10"/>
        <v>0.43333333333333335</v>
      </c>
      <c r="F52" s="5">
        <v>46</v>
      </c>
      <c r="G52" s="1">
        <f t="shared" si="11"/>
        <v>10</v>
      </c>
      <c r="H52" s="6"/>
      <c r="I52" s="5"/>
      <c r="J52" s="1" t="str">
        <f t="shared" si="12"/>
        <v xml:space="preserve"> </v>
      </c>
      <c r="K52" s="6"/>
      <c r="L52" s="5">
        <v>0</v>
      </c>
      <c r="M52" s="1" t="str">
        <f t="shared" si="13"/>
        <v xml:space="preserve"> </v>
      </c>
      <c r="N52" s="6"/>
      <c r="O52" s="5"/>
      <c r="P52" s="1" t="str">
        <f t="shared" si="14"/>
        <v xml:space="preserve"> </v>
      </c>
      <c r="Q52" s="6"/>
      <c r="R52" s="5"/>
      <c r="S52" s="1" t="str">
        <f t="shared" si="15"/>
        <v xml:space="preserve"> </v>
      </c>
      <c r="T52" s="6"/>
      <c r="U52" s="6">
        <v>104</v>
      </c>
      <c r="V52" s="7">
        <f t="shared" si="16"/>
        <v>10</v>
      </c>
      <c r="W52" s="6">
        <v>12</v>
      </c>
      <c r="X52" s="8">
        <f t="shared" si="17"/>
        <v>182</v>
      </c>
      <c r="Y52" s="9">
        <f t="shared" si="18"/>
        <v>0</v>
      </c>
      <c r="Z52" s="9">
        <f t="shared" si="19"/>
        <v>182</v>
      </c>
    </row>
    <row r="53" spans="1:26" x14ac:dyDescent="0.25">
      <c r="A53" s="1">
        <v>47</v>
      </c>
      <c r="B53" s="2" t="s">
        <v>74</v>
      </c>
      <c r="C53" s="3">
        <f>VLOOKUP(D53,'[1]Tabelen masters'!I$6:J60,2,FALSE)</f>
        <v>1.1839999999999999</v>
      </c>
      <c r="D53" s="4">
        <v>35</v>
      </c>
      <c r="E53" s="3">
        <f t="shared" si="10"/>
        <v>1.1666666666666667</v>
      </c>
      <c r="F53" s="5">
        <v>0</v>
      </c>
      <c r="G53" s="1" t="str">
        <f t="shared" si="11"/>
        <v xml:space="preserve"> </v>
      </c>
      <c r="H53" s="6"/>
      <c r="I53" s="5"/>
      <c r="J53" s="1" t="str">
        <f t="shared" si="12"/>
        <v xml:space="preserve"> </v>
      </c>
      <c r="K53" s="6"/>
      <c r="L53" s="5">
        <v>126</v>
      </c>
      <c r="M53" s="1">
        <f t="shared" si="13"/>
        <v>10</v>
      </c>
      <c r="N53" s="6">
        <v>30</v>
      </c>
      <c r="O53" s="5"/>
      <c r="P53" s="1" t="str">
        <f t="shared" si="14"/>
        <v xml:space="preserve"> </v>
      </c>
      <c r="Q53" s="6"/>
      <c r="R53" s="5"/>
      <c r="S53" s="1" t="str">
        <f t="shared" si="15"/>
        <v xml:space="preserve"> </v>
      </c>
      <c r="T53" s="6"/>
      <c r="U53" s="6"/>
      <c r="V53" s="7" t="str">
        <f t="shared" si="16"/>
        <v xml:space="preserve"> </v>
      </c>
      <c r="W53" s="6"/>
      <c r="X53" s="8">
        <f t="shared" si="17"/>
        <v>166</v>
      </c>
      <c r="Y53" s="9">
        <f t="shared" si="18"/>
        <v>0</v>
      </c>
      <c r="Z53" s="9">
        <f t="shared" si="19"/>
        <v>166</v>
      </c>
    </row>
    <row r="54" spans="1:26" x14ac:dyDescent="0.25">
      <c r="A54" s="1">
        <v>48</v>
      </c>
      <c r="B54" s="2" t="s">
        <v>75</v>
      </c>
      <c r="C54" s="3">
        <f>VLOOKUP(D54,'[1]Tabelen masters'!I$6:J123,2,FALSE)</f>
        <v>0.65</v>
      </c>
      <c r="D54" s="4">
        <v>19</v>
      </c>
      <c r="E54" s="3">
        <f t="shared" si="10"/>
        <v>0.6333333333333333</v>
      </c>
      <c r="F54" s="5">
        <v>0</v>
      </c>
      <c r="G54" s="1" t="str">
        <f t="shared" si="11"/>
        <v xml:space="preserve"> </v>
      </c>
      <c r="H54" s="6"/>
      <c r="I54" s="5"/>
      <c r="J54" s="1" t="str">
        <f t="shared" si="12"/>
        <v xml:space="preserve"> </v>
      </c>
      <c r="K54" s="6"/>
      <c r="L54" s="5">
        <v>125</v>
      </c>
      <c r="M54" s="1">
        <f t="shared" si="13"/>
        <v>10</v>
      </c>
      <c r="N54" s="6">
        <v>22</v>
      </c>
      <c r="O54" s="5"/>
      <c r="P54" s="1" t="str">
        <f t="shared" si="14"/>
        <v xml:space="preserve"> </v>
      </c>
      <c r="Q54" s="6"/>
      <c r="R54" s="5"/>
      <c r="S54" s="1" t="str">
        <f t="shared" si="15"/>
        <v xml:space="preserve"> </v>
      </c>
      <c r="T54" s="6"/>
      <c r="U54" s="6"/>
      <c r="V54" s="7" t="str">
        <f t="shared" si="16"/>
        <v xml:space="preserve"> </v>
      </c>
      <c r="W54" s="6"/>
      <c r="X54" s="8">
        <f t="shared" si="17"/>
        <v>157</v>
      </c>
      <c r="Y54" s="9">
        <f t="shared" si="18"/>
        <v>0</v>
      </c>
      <c r="Z54" s="9">
        <f t="shared" si="19"/>
        <v>157</v>
      </c>
    </row>
    <row r="55" spans="1:26" x14ac:dyDescent="0.25">
      <c r="A55" s="1">
        <v>49</v>
      </c>
      <c r="B55" s="10" t="s">
        <v>76</v>
      </c>
      <c r="C55" s="3">
        <f>VLOOKUP(D55,'[1]Tabelen masters'!I$6:J145,2,FALSE)</f>
        <v>0.55000000000000004</v>
      </c>
      <c r="D55" s="5">
        <v>16</v>
      </c>
      <c r="E55" s="3">
        <f t="shared" si="10"/>
        <v>0.53333333333333333</v>
      </c>
      <c r="F55" s="5">
        <v>0</v>
      </c>
      <c r="G55" s="1" t="str">
        <f t="shared" si="11"/>
        <v xml:space="preserve"> </v>
      </c>
      <c r="H55" s="6"/>
      <c r="I55" s="5"/>
      <c r="J55" s="1" t="str">
        <f t="shared" si="12"/>
        <v xml:space="preserve"> </v>
      </c>
      <c r="K55" s="6"/>
      <c r="L55" s="5">
        <v>44</v>
      </c>
      <c r="M55" s="1">
        <f t="shared" si="13"/>
        <v>10</v>
      </c>
      <c r="N55" s="6"/>
      <c r="O55" s="5"/>
      <c r="P55" s="1" t="str">
        <f t="shared" si="14"/>
        <v xml:space="preserve"> </v>
      </c>
      <c r="Q55" s="6"/>
      <c r="R55" s="5"/>
      <c r="S55" s="1" t="str">
        <f t="shared" si="15"/>
        <v xml:space="preserve"> </v>
      </c>
      <c r="T55" s="6"/>
      <c r="U55" s="6">
        <v>86</v>
      </c>
      <c r="V55" s="7">
        <f t="shared" si="16"/>
        <v>10</v>
      </c>
      <c r="W55" s="6"/>
      <c r="X55" s="8">
        <f t="shared" si="17"/>
        <v>150</v>
      </c>
      <c r="Y55" s="9">
        <f t="shared" si="18"/>
        <v>0</v>
      </c>
      <c r="Z55" s="9">
        <f t="shared" si="19"/>
        <v>150</v>
      </c>
    </row>
    <row r="56" spans="1:26" x14ac:dyDescent="0.25">
      <c r="A56" s="1">
        <v>50</v>
      </c>
      <c r="B56" s="14" t="s">
        <v>77</v>
      </c>
      <c r="C56" s="3">
        <f>VLOOKUP(D56,'[1]Tabelen masters'!I$6:J36,2,FALSE)</f>
        <v>0.65</v>
      </c>
      <c r="D56" s="4">
        <v>19</v>
      </c>
      <c r="E56" s="3">
        <f t="shared" si="10"/>
        <v>0.6333333333333333</v>
      </c>
      <c r="F56" s="5">
        <v>0</v>
      </c>
      <c r="G56" s="1" t="str">
        <f t="shared" si="11"/>
        <v xml:space="preserve"> </v>
      </c>
      <c r="H56" s="6"/>
      <c r="I56" s="5"/>
      <c r="J56" s="1" t="str">
        <f t="shared" si="12"/>
        <v xml:space="preserve"> </v>
      </c>
      <c r="K56" s="6"/>
      <c r="L56" s="5"/>
      <c r="M56" s="1" t="str">
        <f t="shared" si="13"/>
        <v xml:space="preserve"> </v>
      </c>
      <c r="N56" s="6"/>
      <c r="O56" s="5"/>
      <c r="P56" s="1" t="str">
        <f t="shared" si="14"/>
        <v xml:space="preserve"> </v>
      </c>
      <c r="Q56" s="6"/>
      <c r="R56" s="5"/>
      <c r="S56" s="1" t="str">
        <f t="shared" si="15"/>
        <v xml:space="preserve"> </v>
      </c>
      <c r="T56" s="6"/>
      <c r="U56" s="6">
        <v>111</v>
      </c>
      <c r="V56" s="7">
        <f t="shared" si="16"/>
        <v>10</v>
      </c>
      <c r="W56" s="6">
        <v>28</v>
      </c>
      <c r="X56" s="8">
        <f t="shared" si="17"/>
        <v>149</v>
      </c>
      <c r="Y56" s="9">
        <f t="shared" si="18"/>
        <v>0</v>
      </c>
      <c r="Z56" s="9">
        <f t="shared" si="19"/>
        <v>149</v>
      </c>
    </row>
    <row r="57" spans="1:26" x14ac:dyDescent="0.25">
      <c r="A57" s="1">
        <v>51</v>
      </c>
      <c r="B57" s="2" t="s">
        <v>78</v>
      </c>
      <c r="C57" s="3">
        <f>VLOOKUP(D57,'[1]Tabelen masters'!I$6:J95,2,FALSE)</f>
        <v>0.55000000000000004</v>
      </c>
      <c r="D57" s="4">
        <v>16</v>
      </c>
      <c r="E57" s="3">
        <f t="shared" si="10"/>
        <v>0.53333333333333333</v>
      </c>
      <c r="F57" s="5">
        <v>112</v>
      </c>
      <c r="G57" s="1">
        <f t="shared" si="11"/>
        <v>10</v>
      </c>
      <c r="H57" s="6">
        <v>26</v>
      </c>
      <c r="I57" s="5"/>
      <c r="J57" s="1" t="str">
        <f t="shared" si="12"/>
        <v xml:space="preserve"> </v>
      </c>
      <c r="K57" s="6"/>
      <c r="L57" s="5">
        <v>0</v>
      </c>
      <c r="M57" s="1" t="str">
        <f t="shared" si="13"/>
        <v xml:space="preserve"> </v>
      </c>
      <c r="N57" s="6"/>
      <c r="O57" s="5"/>
      <c r="P57" s="1" t="str">
        <f t="shared" si="14"/>
        <v xml:space="preserve"> </v>
      </c>
      <c r="Q57" s="6"/>
      <c r="R57" s="5"/>
      <c r="S57" s="1" t="str">
        <f t="shared" si="15"/>
        <v xml:space="preserve"> </v>
      </c>
      <c r="T57" s="6"/>
      <c r="U57" s="6"/>
      <c r="V57" s="7" t="str">
        <f t="shared" si="16"/>
        <v xml:space="preserve"> </v>
      </c>
      <c r="W57" s="6"/>
      <c r="X57" s="8">
        <f t="shared" si="17"/>
        <v>148</v>
      </c>
      <c r="Y57" s="9">
        <f t="shared" si="18"/>
        <v>0</v>
      </c>
      <c r="Z57" s="9">
        <f t="shared" si="19"/>
        <v>148</v>
      </c>
    </row>
    <row r="58" spans="1:26" x14ac:dyDescent="0.25">
      <c r="A58" s="1">
        <v>52</v>
      </c>
      <c r="B58" s="10" t="s">
        <v>79</v>
      </c>
      <c r="C58" s="3">
        <f>VLOOKUP(D58,'[1]Tabelen masters'!I$6:J144,2,FALSE)</f>
        <v>0.75</v>
      </c>
      <c r="D58" s="5">
        <v>22</v>
      </c>
      <c r="E58" s="3">
        <f t="shared" si="10"/>
        <v>0.73333333333333328</v>
      </c>
      <c r="F58" s="5">
        <v>0</v>
      </c>
      <c r="G58" s="1" t="str">
        <f t="shared" si="11"/>
        <v xml:space="preserve"> </v>
      </c>
      <c r="H58" s="6"/>
      <c r="I58" s="5"/>
      <c r="J58" s="1" t="str">
        <f t="shared" si="12"/>
        <v xml:space="preserve"> </v>
      </c>
      <c r="K58" s="6"/>
      <c r="L58" s="5">
        <v>106</v>
      </c>
      <c r="M58" s="1">
        <f t="shared" si="13"/>
        <v>10</v>
      </c>
      <c r="N58" s="6"/>
      <c r="O58" s="5"/>
      <c r="P58" s="1" t="str">
        <f t="shared" si="14"/>
        <v xml:space="preserve"> </v>
      </c>
      <c r="Q58" s="6"/>
      <c r="R58" s="5"/>
      <c r="S58" s="1" t="str">
        <f t="shared" si="15"/>
        <v xml:space="preserve"> </v>
      </c>
      <c r="T58" s="6"/>
      <c r="U58" s="6"/>
      <c r="V58" s="7" t="str">
        <f t="shared" si="16"/>
        <v xml:space="preserve"> </v>
      </c>
      <c r="W58" s="6"/>
      <c r="X58" s="8">
        <f t="shared" si="17"/>
        <v>116</v>
      </c>
      <c r="Y58" s="9">
        <f t="shared" si="18"/>
        <v>0</v>
      </c>
      <c r="Z58" s="9">
        <f t="shared" si="19"/>
        <v>116</v>
      </c>
    </row>
    <row r="59" spans="1:26" x14ac:dyDescent="0.25">
      <c r="A59" s="1">
        <v>53</v>
      </c>
      <c r="B59" s="2" t="s">
        <v>80</v>
      </c>
      <c r="C59" s="3">
        <f>VLOOKUP(D59,'[1]Tabelen masters'!I$6:J72,2,FALSE)</f>
        <v>0.88400000000000001</v>
      </c>
      <c r="D59" s="4">
        <v>26</v>
      </c>
      <c r="E59" s="3">
        <f t="shared" si="10"/>
        <v>0.8666666666666667</v>
      </c>
      <c r="F59" s="5">
        <v>0</v>
      </c>
      <c r="G59" s="1" t="str">
        <f t="shared" si="11"/>
        <v xml:space="preserve"> </v>
      </c>
      <c r="H59" s="6"/>
      <c r="I59" s="5"/>
      <c r="J59" s="1" t="str">
        <f t="shared" si="12"/>
        <v xml:space="preserve"> </v>
      </c>
      <c r="K59" s="5"/>
      <c r="L59" s="5">
        <v>100</v>
      </c>
      <c r="M59" s="1">
        <f t="shared" si="13"/>
        <v>10</v>
      </c>
      <c r="N59" s="6"/>
      <c r="O59" s="5"/>
      <c r="P59" s="1" t="str">
        <f t="shared" si="14"/>
        <v xml:space="preserve"> </v>
      </c>
      <c r="Q59" s="6"/>
      <c r="R59" s="5"/>
      <c r="S59" s="1" t="str">
        <f t="shared" si="15"/>
        <v xml:space="preserve"> </v>
      </c>
      <c r="T59" s="6"/>
      <c r="U59" s="6"/>
      <c r="V59" s="7" t="str">
        <f t="shared" si="16"/>
        <v xml:space="preserve"> </v>
      </c>
      <c r="W59" s="6"/>
      <c r="X59" s="8">
        <f t="shared" si="17"/>
        <v>110</v>
      </c>
      <c r="Y59" s="9">
        <f t="shared" si="18"/>
        <v>0</v>
      </c>
      <c r="Z59" s="9">
        <f t="shared" si="19"/>
        <v>110</v>
      </c>
    </row>
    <row r="60" spans="1:26" x14ac:dyDescent="0.25">
      <c r="A60" s="1">
        <v>54</v>
      </c>
      <c r="B60" s="2" t="s">
        <v>81</v>
      </c>
      <c r="C60" s="3">
        <f>VLOOKUP(D60,'[1]Tabelen masters'!I$6:J92,2,FALSE)</f>
        <v>0.48399999999999999</v>
      </c>
      <c r="D60" s="4">
        <v>14</v>
      </c>
      <c r="E60" s="3">
        <f t="shared" si="10"/>
        <v>0.46666666666666667</v>
      </c>
      <c r="F60" s="5">
        <v>0</v>
      </c>
      <c r="G60" s="1" t="str">
        <f t="shared" si="11"/>
        <v xml:space="preserve"> </v>
      </c>
      <c r="H60" s="6"/>
      <c r="I60" s="5"/>
      <c r="J60" s="1" t="str">
        <f t="shared" si="12"/>
        <v xml:space="preserve"> </v>
      </c>
      <c r="K60" s="6"/>
      <c r="L60" s="5">
        <v>0</v>
      </c>
      <c r="M60" s="1" t="str">
        <f t="shared" si="13"/>
        <v xml:space="preserve"> </v>
      </c>
      <c r="N60" s="6"/>
      <c r="O60" s="5"/>
      <c r="P60" s="1" t="str">
        <f t="shared" si="14"/>
        <v xml:space="preserve"> </v>
      </c>
      <c r="Q60" s="6"/>
      <c r="R60" s="5">
        <v>89</v>
      </c>
      <c r="S60" s="1">
        <f t="shared" si="15"/>
        <v>10</v>
      </c>
      <c r="T60" s="5"/>
      <c r="U60" s="6"/>
      <c r="V60" s="7" t="str">
        <f t="shared" si="16"/>
        <v xml:space="preserve"> </v>
      </c>
      <c r="W60" s="6"/>
      <c r="X60" s="8">
        <f t="shared" si="17"/>
        <v>99</v>
      </c>
      <c r="Y60" s="9">
        <f t="shared" si="18"/>
        <v>0</v>
      </c>
      <c r="Z60" s="9">
        <f t="shared" si="19"/>
        <v>99</v>
      </c>
    </row>
    <row r="61" spans="1:26" x14ac:dyDescent="0.25">
      <c r="A61" s="1">
        <v>55</v>
      </c>
      <c r="B61" s="24" t="s">
        <v>82</v>
      </c>
      <c r="C61" s="3">
        <f>VLOOKUP(D61,'[1]Tabelen masters'!I$6:J73,2,FALSE)</f>
        <v>0.45</v>
      </c>
      <c r="D61" s="26">
        <v>13</v>
      </c>
      <c r="E61" s="17">
        <f t="shared" si="10"/>
        <v>0.43333333333333335</v>
      </c>
      <c r="F61" s="5">
        <v>0</v>
      </c>
      <c r="G61" s="1" t="str">
        <f t="shared" si="11"/>
        <v xml:space="preserve"> </v>
      </c>
      <c r="H61" s="6"/>
      <c r="I61" s="5"/>
      <c r="J61" s="1" t="str">
        <f t="shared" si="12"/>
        <v xml:space="preserve"> </v>
      </c>
      <c r="K61" s="6"/>
      <c r="L61" s="5">
        <v>0</v>
      </c>
      <c r="M61" s="1" t="str">
        <f t="shared" si="13"/>
        <v xml:space="preserve"> </v>
      </c>
      <c r="N61" s="6"/>
      <c r="O61" s="5"/>
      <c r="P61" s="1" t="str">
        <f t="shared" si="14"/>
        <v xml:space="preserve"> </v>
      </c>
      <c r="Q61" s="6"/>
      <c r="R61" s="5">
        <v>73</v>
      </c>
      <c r="S61" s="1">
        <f t="shared" si="15"/>
        <v>10</v>
      </c>
      <c r="T61" s="6"/>
      <c r="U61" s="6"/>
      <c r="V61" s="7" t="str">
        <f t="shared" si="16"/>
        <v xml:space="preserve"> </v>
      </c>
      <c r="W61" s="6"/>
      <c r="X61" s="8">
        <f t="shared" si="17"/>
        <v>83</v>
      </c>
      <c r="Y61" s="9">
        <f t="shared" si="18"/>
        <v>0</v>
      </c>
      <c r="Z61" s="9">
        <f t="shared" si="19"/>
        <v>83</v>
      </c>
    </row>
    <row r="62" spans="1:26" x14ac:dyDescent="0.25">
      <c r="A62" s="1">
        <v>56</v>
      </c>
      <c r="B62" s="2" t="s">
        <v>83</v>
      </c>
      <c r="C62" s="3">
        <f>VLOOKUP(D62,'[1]Tabelen masters'!I$6:J84,2,FALSE)</f>
        <v>0.45</v>
      </c>
      <c r="D62" s="4">
        <v>13</v>
      </c>
      <c r="E62" s="3">
        <f t="shared" si="10"/>
        <v>0.43333333333333335</v>
      </c>
      <c r="F62" s="5">
        <v>56</v>
      </c>
      <c r="G62" s="1">
        <f t="shared" si="11"/>
        <v>10</v>
      </c>
      <c r="H62" s="6"/>
      <c r="I62" s="5"/>
      <c r="J62" s="1" t="str">
        <f t="shared" si="12"/>
        <v xml:space="preserve"> </v>
      </c>
      <c r="K62" s="6"/>
      <c r="L62" s="5">
        <v>0</v>
      </c>
      <c r="M62" s="1" t="str">
        <f t="shared" si="13"/>
        <v xml:space="preserve"> </v>
      </c>
      <c r="N62" s="6"/>
      <c r="O62" s="5"/>
      <c r="P62" s="1" t="str">
        <f t="shared" si="14"/>
        <v xml:space="preserve"> </v>
      </c>
      <c r="Q62" s="6"/>
      <c r="R62" s="5"/>
      <c r="S62" s="1" t="str">
        <f t="shared" si="15"/>
        <v xml:space="preserve"> </v>
      </c>
      <c r="T62" s="6"/>
      <c r="U62" s="6"/>
      <c r="V62" s="7" t="str">
        <f t="shared" si="16"/>
        <v xml:space="preserve"> </v>
      </c>
      <c r="W62" s="6"/>
      <c r="X62" s="8">
        <f t="shared" si="17"/>
        <v>66</v>
      </c>
      <c r="Y62" s="9">
        <f t="shared" si="18"/>
        <v>0</v>
      </c>
      <c r="Z62" s="9">
        <f t="shared" si="19"/>
        <v>66</v>
      </c>
    </row>
  </sheetData>
  <protectedRanges>
    <protectedRange sqref="G2:G36 J2:J36 M2:Q36" name="Fred"/>
  </protectedRanges>
  <mergeCells count="30">
    <mergeCell ref="W2:W6"/>
    <mergeCell ref="X2:X6"/>
    <mergeCell ref="A3:B3"/>
    <mergeCell ref="A4:B4"/>
    <mergeCell ref="A5:B5"/>
    <mergeCell ref="A6:B6"/>
    <mergeCell ref="O2:O6"/>
    <mergeCell ref="P2:P6"/>
    <mergeCell ref="Q2:Q6"/>
    <mergeCell ref="R2:R6"/>
    <mergeCell ref="S2:S6"/>
    <mergeCell ref="T2:T6"/>
    <mergeCell ref="I2:I6"/>
    <mergeCell ref="J2:J6"/>
    <mergeCell ref="Y1:Y6"/>
    <mergeCell ref="Z1:Z6"/>
    <mergeCell ref="A2:B2"/>
    <mergeCell ref="C2:C6"/>
    <mergeCell ref="D2:D6"/>
    <mergeCell ref="E2:E6"/>
    <mergeCell ref="F2:F6"/>
    <mergeCell ref="G2:G6"/>
    <mergeCell ref="H2:H6"/>
    <mergeCell ref="K2:K6"/>
    <mergeCell ref="L2:L6"/>
    <mergeCell ref="M2:M6"/>
    <mergeCell ref="N2:N6"/>
    <mergeCell ref="A1:X1"/>
    <mergeCell ref="U2:U6"/>
    <mergeCell ref="V2:V6"/>
  </mergeCells>
  <conditionalFormatting sqref="F62">
    <cfRule type="cellIs" dxfId="23" priority="23" operator="greaterThan">
      <formula>119</formula>
    </cfRule>
    <cfRule type="cellIs" dxfId="22" priority="24" operator="between">
      <formula>1</formula>
      <formula>79</formula>
    </cfRule>
  </conditionalFormatting>
  <conditionalFormatting sqref="I62">
    <cfRule type="cellIs" dxfId="21" priority="21" operator="greaterThan">
      <formula>119</formula>
    </cfRule>
    <cfRule type="cellIs" dxfId="20" priority="22" operator="between">
      <formula>1</formula>
      <formula>79</formula>
    </cfRule>
  </conditionalFormatting>
  <conditionalFormatting sqref="L62">
    <cfRule type="cellIs" dxfId="19" priority="19" operator="greaterThan">
      <formula>119</formula>
    </cfRule>
    <cfRule type="cellIs" dxfId="18" priority="20" operator="between">
      <formula>1</formula>
      <formula>79</formula>
    </cfRule>
  </conditionalFormatting>
  <conditionalFormatting sqref="O62">
    <cfRule type="cellIs" dxfId="17" priority="17" operator="greaterThan">
      <formula>119</formula>
    </cfRule>
    <cfRule type="cellIs" dxfId="16" priority="18" operator="between">
      <formula>1</formula>
      <formula>79</formula>
    </cfRule>
  </conditionalFormatting>
  <conditionalFormatting sqref="R62">
    <cfRule type="cellIs" dxfId="15" priority="15" operator="greaterThan">
      <formula>119</formula>
    </cfRule>
    <cfRule type="cellIs" dxfId="14" priority="16" operator="between">
      <formula>1</formula>
      <formula>79</formula>
    </cfRule>
  </conditionalFormatting>
  <conditionalFormatting sqref="U62">
    <cfRule type="cellIs" dxfId="13" priority="13" operator="between">
      <formula>1</formula>
      <formula>79</formula>
    </cfRule>
    <cfRule type="cellIs" dxfId="12" priority="14" operator="greaterThan">
      <formula>119</formula>
    </cfRule>
  </conditionalFormatting>
  <conditionalFormatting sqref="F7:F61">
    <cfRule type="cellIs" dxfId="11" priority="11" operator="greaterThan">
      <formula>119</formula>
    </cfRule>
    <cfRule type="cellIs" dxfId="10" priority="12" operator="between">
      <formula>1</formula>
      <formula>79</formula>
    </cfRule>
  </conditionalFormatting>
  <conditionalFormatting sqref="I7:I61">
    <cfRule type="cellIs" dxfId="9" priority="9" operator="greaterThan">
      <formula>119</formula>
    </cfRule>
    <cfRule type="cellIs" dxfId="8" priority="10" operator="between">
      <formula>1</formula>
      <formula>79</formula>
    </cfRule>
  </conditionalFormatting>
  <conditionalFormatting sqref="L7:L61">
    <cfRule type="cellIs" dxfId="7" priority="7" operator="greaterThan">
      <formula>119</formula>
    </cfRule>
    <cfRule type="cellIs" dxfId="6" priority="8" operator="between">
      <formula>1</formula>
      <formula>79</formula>
    </cfRule>
  </conditionalFormatting>
  <conditionalFormatting sqref="O7:O61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R7:R61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U7:U61">
    <cfRule type="cellIs" dxfId="1" priority="1" operator="between">
      <formula>1</formula>
      <formula>79</formula>
    </cfRule>
    <cfRule type="cellIs" dxfId="0" priority="2" operator="greaterThan">
      <formula>119</formula>
    </cfRule>
  </conditionalFormatting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2022-11-02T08:09:57Z</dcterms:created>
  <dcterms:modified xsi:type="dcterms:W3CDTF">2022-11-02T23:23:43Z</dcterms:modified>
</cp:coreProperties>
</file>