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Veendam/"/>
    </mc:Choice>
  </mc:AlternateContent>
  <xr:revisionPtr revIDLastSave="0" documentId="8_{6F5CDE65-CE4A-445E-A92F-4744D06F3D17}" xr6:coauthVersionLast="47" xr6:coauthVersionMax="47" xr10:uidLastSave="{00000000-0000-0000-0000-000000000000}"/>
  <bookViews>
    <workbookView xWindow="-120" yWindow="-120" windowWidth="25440" windowHeight="15390" xr2:uid="{2743B81A-98FA-484D-9AC1-9CCFAED0A10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5" i="1" l="1"/>
  <c r="O45" i="1" s="1"/>
  <c r="P45" i="1" s="1"/>
  <c r="Q45" i="1" s="1"/>
  <c r="M45" i="1"/>
  <c r="J45" i="1"/>
  <c r="G45" i="1"/>
  <c r="N44" i="1"/>
  <c r="O44" i="1" s="1"/>
  <c r="P44" i="1" s="1"/>
  <c r="Q44" i="1" s="1"/>
  <c r="M44" i="1"/>
  <c r="J44" i="1"/>
  <c r="G44" i="1"/>
  <c r="O43" i="1"/>
  <c r="P43" i="1" s="1"/>
  <c r="Q43" i="1" s="1"/>
  <c r="N43" i="1"/>
  <c r="M43" i="1"/>
  <c r="J43" i="1"/>
  <c r="G43" i="1"/>
  <c r="N42" i="1"/>
  <c r="O42" i="1" s="1"/>
  <c r="P42" i="1" s="1"/>
  <c r="Q42" i="1" s="1"/>
  <c r="M42" i="1"/>
  <c r="J42" i="1"/>
  <c r="G42" i="1"/>
  <c r="O41" i="1"/>
  <c r="P41" i="1" s="1"/>
  <c r="Q41" i="1" s="1"/>
  <c r="N41" i="1"/>
  <c r="M41" i="1"/>
  <c r="J41" i="1"/>
  <c r="G41" i="1"/>
  <c r="N40" i="1"/>
  <c r="O40" i="1" s="1"/>
  <c r="P40" i="1" s="1"/>
  <c r="Q40" i="1" s="1"/>
  <c r="M40" i="1"/>
  <c r="J40" i="1"/>
  <c r="G40" i="1"/>
  <c r="O39" i="1"/>
  <c r="P39" i="1" s="1"/>
  <c r="Q39" i="1" s="1"/>
  <c r="N39" i="1"/>
  <c r="M39" i="1"/>
  <c r="J39" i="1"/>
  <c r="G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O36" i="1"/>
  <c r="P36" i="1" s="1"/>
  <c r="Q36" i="1" s="1"/>
  <c r="N36" i="1"/>
  <c r="M36" i="1"/>
  <c r="J36" i="1"/>
  <c r="G36" i="1"/>
  <c r="N35" i="1"/>
  <c r="O35" i="1" s="1"/>
  <c r="P35" i="1" s="1"/>
  <c r="Q35" i="1" s="1"/>
  <c r="M35" i="1"/>
  <c r="J35" i="1"/>
  <c r="G35" i="1"/>
  <c r="O34" i="1"/>
  <c r="P34" i="1" s="1"/>
  <c r="Q34" i="1" s="1"/>
  <c r="N34" i="1"/>
  <c r="M34" i="1"/>
  <c r="J34" i="1"/>
  <c r="G34" i="1"/>
  <c r="N33" i="1"/>
  <c r="O33" i="1" s="1"/>
  <c r="P33" i="1" s="1"/>
  <c r="Q33" i="1" s="1"/>
  <c r="M33" i="1"/>
  <c r="J33" i="1"/>
  <c r="G33" i="1"/>
  <c r="O32" i="1"/>
  <c r="P32" i="1" s="1"/>
  <c r="Q32" i="1" s="1"/>
  <c r="N32" i="1"/>
  <c r="M32" i="1"/>
  <c r="J32" i="1"/>
  <c r="G32" i="1"/>
  <c r="N31" i="1"/>
  <c r="O31" i="1" s="1"/>
  <c r="P31" i="1" s="1"/>
  <c r="Q31" i="1" s="1"/>
  <c r="M31" i="1"/>
  <c r="J31" i="1"/>
  <c r="G31" i="1"/>
  <c r="O30" i="1"/>
  <c r="P30" i="1" s="1"/>
  <c r="Q30" i="1" s="1"/>
  <c r="N30" i="1"/>
  <c r="M30" i="1"/>
  <c r="J30" i="1"/>
  <c r="E30" i="1"/>
  <c r="N29" i="1"/>
  <c r="O29" i="1" s="1"/>
  <c r="P29" i="1" s="1"/>
  <c r="Q29" i="1" s="1"/>
  <c r="M29" i="1"/>
  <c r="J29" i="1"/>
  <c r="G29" i="1"/>
  <c r="O28" i="1"/>
  <c r="P28" i="1" s="1"/>
  <c r="Q28" i="1" s="1"/>
  <c r="N28" i="1"/>
  <c r="M28" i="1"/>
  <c r="J28" i="1"/>
  <c r="G28" i="1"/>
  <c r="N27" i="1"/>
  <c r="O27" i="1" s="1"/>
  <c r="P27" i="1" s="1"/>
  <c r="Q27" i="1" s="1"/>
  <c r="M27" i="1"/>
  <c r="J27" i="1"/>
  <c r="G27" i="1"/>
  <c r="O26" i="1"/>
  <c r="P26" i="1" s="1"/>
  <c r="Q26" i="1" s="1"/>
  <c r="N26" i="1"/>
  <c r="M26" i="1"/>
  <c r="J26" i="1"/>
  <c r="G26" i="1"/>
  <c r="N25" i="1"/>
  <c r="O25" i="1" s="1"/>
  <c r="P25" i="1" s="1"/>
  <c r="Q25" i="1" s="1"/>
  <c r="M25" i="1"/>
  <c r="J25" i="1"/>
  <c r="G25" i="1"/>
  <c r="O24" i="1"/>
  <c r="P24" i="1" s="1"/>
  <c r="Q24" i="1" s="1"/>
  <c r="N24" i="1"/>
  <c r="M24" i="1"/>
  <c r="J24" i="1"/>
  <c r="G24" i="1"/>
  <c r="N23" i="1"/>
  <c r="O23" i="1" s="1"/>
  <c r="P23" i="1" s="1"/>
  <c r="Q23" i="1" s="1"/>
  <c r="M23" i="1"/>
  <c r="J23" i="1"/>
  <c r="G23" i="1"/>
  <c r="O22" i="1"/>
  <c r="P22" i="1" s="1"/>
  <c r="Q22" i="1" s="1"/>
  <c r="N22" i="1"/>
  <c r="M22" i="1"/>
  <c r="J22" i="1"/>
  <c r="G22" i="1"/>
  <c r="N21" i="1"/>
  <c r="O21" i="1" s="1"/>
  <c r="P21" i="1" s="1"/>
  <c r="Q21" i="1" s="1"/>
  <c r="M21" i="1"/>
  <c r="J21" i="1"/>
  <c r="G21" i="1"/>
  <c r="O20" i="1"/>
  <c r="P20" i="1" s="1"/>
  <c r="Q20" i="1" s="1"/>
  <c r="N20" i="1"/>
  <c r="M20" i="1"/>
  <c r="J20" i="1"/>
  <c r="G20" i="1"/>
  <c r="N19" i="1"/>
  <c r="O19" i="1" s="1"/>
  <c r="P19" i="1" s="1"/>
  <c r="Q19" i="1" s="1"/>
  <c r="M19" i="1"/>
  <c r="J19" i="1"/>
  <c r="G19" i="1"/>
  <c r="O18" i="1"/>
  <c r="P18" i="1" s="1"/>
  <c r="Q18" i="1" s="1"/>
  <c r="N18" i="1"/>
  <c r="M18" i="1"/>
  <c r="J18" i="1"/>
  <c r="G18" i="1"/>
  <c r="N17" i="1"/>
  <c r="O17" i="1" s="1"/>
  <c r="P17" i="1" s="1"/>
  <c r="Q17" i="1" s="1"/>
  <c r="M17" i="1"/>
  <c r="J17" i="1"/>
  <c r="G17" i="1"/>
  <c r="O16" i="1"/>
  <c r="P16" i="1" s="1"/>
  <c r="Q16" i="1" s="1"/>
  <c r="N16" i="1"/>
  <c r="M16" i="1"/>
  <c r="J16" i="1"/>
  <c r="G16" i="1"/>
  <c r="N15" i="1"/>
  <c r="O15" i="1" s="1"/>
  <c r="P15" i="1" s="1"/>
  <c r="Q15" i="1" s="1"/>
  <c r="M15" i="1"/>
  <c r="J15" i="1"/>
  <c r="G15" i="1"/>
  <c r="O14" i="1"/>
  <c r="P14" i="1" s="1"/>
  <c r="Q14" i="1" s="1"/>
  <c r="N14" i="1"/>
  <c r="M14" i="1"/>
  <c r="J14" i="1"/>
  <c r="G14" i="1"/>
  <c r="N13" i="1"/>
  <c r="O13" i="1" s="1"/>
  <c r="P13" i="1" s="1"/>
  <c r="Q13" i="1" s="1"/>
  <c r="M13" i="1"/>
  <c r="J13" i="1"/>
  <c r="G13" i="1"/>
  <c r="O12" i="1"/>
  <c r="P12" i="1" s="1"/>
  <c r="Q12" i="1" s="1"/>
  <c r="N12" i="1"/>
  <c r="M12" i="1"/>
  <c r="J12" i="1"/>
  <c r="G12" i="1"/>
  <c r="N11" i="1"/>
  <c r="O11" i="1" s="1"/>
  <c r="P11" i="1" s="1"/>
  <c r="Q11" i="1" s="1"/>
  <c r="M11" i="1"/>
  <c r="J11" i="1"/>
  <c r="G11" i="1"/>
  <c r="O10" i="1"/>
  <c r="P10" i="1" s="1"/>
  <c r="Q10" i="1" s="1"/>
  <c r="N10" i="1"/>
  <c r="M10" i="1"/>
  <c r="J10" i="1"/>
  <c r="G10" i="1"/>
  <c r="N9" i="1"/>
  <c r="O9" i="1" s="1"/>
  <c r="P9" i="1" s="1"/>
  <c r="Q9" i="1" s="1"/>
  <c r="M9" i="1"/>
  <c r="J9" i="1"/>
  <c r="G9" i="1"/>
  <c r="O8" i="1"/>
  <c r="P8" i="1" s="1"/>
  <c r="Q8" i="1" s="1"/>
  <c r="N8" i="1"/>
  <c r="M8" i="1"/>
  <c r="J8" i="1"/>
  <c r="G8" i="1"/>
  <c r="N7" i="1"/>
  <c r="O7" i="1" s="1"/>
  <c r="P7" i="1" s="1"/>
  <c r="Q7" i="1" s="1"/>
  <c r="M7" i="1"/>
  <c r="J7" i="1"/>
  <c r="G7" i="1"/>
  <c r="O6" i="1"/>
  <c r="P6" i="1" s="1"/>
  <c r="Q6" i="1" s="1"/>
  <c r="N6" i="1"/>
  <c r="M6" i="1"/>
  <c r="J6" i="1"/>
  <c r="G6" i="1"/>
  <c r="N5" i="1"/>
  <c r="O5" i="1" s="1"/>
  <c r="P5" i="1" s="1"/>
  <c r="Q5" i="1" s="1"/>
  <c r="M5" i="1"/>
  <c r="J5" i="1"/>
  <c r="G5" i="1"/>
  <c r="O4" i="1"/>
  <c r="P4" i="1" s="1"/>
  <c r="Q4" i="1" s="1"/>
  <c r="N4" i="1"/>
  <c r="M4" i="1"/>
  <c r="J4" i="1"/>
  <c r="G4" i="1"/>
  <c r="N3" i="1"/>
  <c r="O3" i="1" s="1"/>
  <c r="P3" i="1" s="1"/>
  <c r="Q3" i="1" s="1"/>
  <c r="M3" i="1"/>
  <c r="J3" i="1"/>
  <c r="G3" i="1"/>
  <c r="O2" i="1"/>
  <c r="P2" i="1" s="1"/>
  <c r="Q2" i="1" s="1"/>
  <c r="N2" i="1"/>
  <c r="M2" i="1"/>
  <c r="J2" i="1"/>
  <c r="G2" i="1"/>
</calcChain>
</file>

<file path=xl/sharedStrings.xml><?xml version="1.0" encoding="utf-8"?>
<sst xmlns="http://schemas.openxmlformats.org/spreadsheetml/2006/main" count="104" uniqueCount="61">
  <si>
    <t>Datum</t>
  </si>
  <si>
    <t>GROEP A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</si>
  <si>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</si>
  <si>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</si>
  <si>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</si>
  <si>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</si>
  <si>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</si>
  <si>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</si>
  <si>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</si>
  <si>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</si>
  <si>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</si>
  <si>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</si>
  <si>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</si>
  <si>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</si>
  <si>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</si>
  <si>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</si>
  <si>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Koos Blaauw</t>
  </si>
  <si>
    <t>A</t>
  </si>
  <si>
    <t>Jan Poot</t>
  </si>
  <si>
    <t>Henk Bos</t>
  </si>
  <si>
    <t>Bert  Roossien</t>
  </si>
  <si>
    <t>Ronnie Berg</t>
  </si>
  <si>
    <t>Cees Doornbos</t>
  </si>
  <si>
    <t>Hendrik Sloot</t>
  </si>
  <si>
    <t>Roelie Dorenbos</t>
  </si>
  <si>
    <t>Tonnis Woldhuis</t>
  </si>
  <si>
    <t>Ron Eissen</t>
  </si>
  <si>
    <t>Mehmet  Apaydin</t>
  </si>
  <si>
    <t>Jacob Bosma</t>
  </si>
  <si>
    <t>Alex Watermulder</t>
  </si>
  <si>
    <t>Richard Kant</t>
  </si>
  <si>
    <t>Siep Mellema</t>
  </si>
  <si>
    <t>Willem Reilink</t>
  </si>
  <si>
    <t>Roelof Eefting</t>
  </si>
  <si>
    <t>Henk Hofman</t>
  </si>
  <si>
    <t>Harrie Ploeger</t>
  </si>
  <si>
    <t>Johnny Geertsma</t>
  </si>
  <si>
    <t>Jan Hadderingh</t>
  </si>
  <si>
    <t>Geiko Reder</t>
  </si>
  <si>
    <t>Derk Jan v. d. Laan</t>
  </si>
  <si>
    <t>Eppo Loer</t>
  </si>
  <si>
    <t>Albert Koehoorn</t>
  </si>
  <si>
    <t>Tom Been</t>
  </si>
  <si>
    <t>Klaas Boven</t>
  </si>
  <si>
    <t xml:space="preserve">Jan Boltjes </t>
  </si>
  <si>
    <t>Boele  Boelens</t>
  </si>
  <si>
    <t>Jan Sietsma</t>
  </si>
  <si>
    <t>Wolter Eling</t>
  </si>
  <si>
    <t>Derk Brakenhoff</t>
  </si>
  <si>
    <t>Bernard Bos</t>
  </si>
  <si>
    <t>Siep Ziesling</t>
  </si>
  <si>
    <t>Harrie Lulofs</t>
  </si>
  <si>
    <t>Stinus Sluiter</t>
  </si>
  <si>
    <t>Reinier  v/d  Kooi</t>
  </si>
  <si>
    <t>Geert Gevink</t>
  </si>
  <si>
    <t>Henk Matthijssen</t>
  </si>
  <si>
    <t>Marinus Tapilatu</t>
  </si>
  <si>
    <t>Ron Pijper</t>
  </si>
  <si>
    <t>Willie Siemens</t>
  </si>
  <si>
    <t>Kasper Sturre</t>
  </si>
  <si>
    <t>Andries van der Veen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</si>
</sst>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/mmm;@"/>
    <numFmt numFmtId="166" formatCode="[$-413]General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Border="0" applyProtection="0"/>
    <xf numFmtId="166" fontId="14" fillId="0" borderId="0" applyBorder="0" applyProtection="0"/>
  </cellStyleXfs>
  <cellXfs count="56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textRotation="90"/>
    </xf>
    <xf numFmtId="0" fontId="2" fillId="3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center" textRotation="90"/>
    </xf>
    <xf numFmtId="2" fontId="2" fillId="0" borderId="1" xfId="0" applyNumberFormat="1" applyFont="1" applyBorder="1" applyAlignment="1">
      <alignment horizontal="right" textRotation="90"/>
    </xf>
    <xf numFmtId="164" fontId="2" fillId="0" borderId="2" xfId="0" applyNumberFormat="1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0" fillId="0" borderId="0" xfId="0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165" fontId="7" fillId="0" borderId="4" xfId="0" applyNumberFormat="1" applyFont="1" applyBorder="1" applyAlignment="1" applyProtection="1">
      <alignment horizontal="center"/>
      <protection locked="0"/>
    </xf>
    <xf numFmtId="0" fontId="8" fillId="4" borderId="3" xfId="0" applyFont="1" applyFill="1" applyBorder="1"/>
    <xf numFmtId="2" fontId="10" fillId="0" borderId="5" xfId="1" applyNumberFormat="1" applyFont="1" applyBorder="1" applyAlignment="1" applyProtection="1">
      <alignment horizontal="center"/>
    </xf>
    <xf numFmtId="1" fontId="10" fillId="0" borderId="5" xfId="0" applyNumberFormat="1" applyFont="1" applyBorder="1" applyAlignment="1" applyProtection="1">
      <alignment horizontal="center"/>
      <protection locked="0"/>
    </xf>
    <xf numFmtId="0" fontId="10" fillId="5" borderId="1" xfId="0" applyFont="1" applyFill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center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12" fillId="0" borderId="1" xfId="0" applyNumberFormat="1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164" fontId="6" fillId="0" borderId="2" xfId="0" applyNumberFormat="1" applyFont="1" applyBorder="1"/>
    <xf numFmtId="1" fontId="6" fillId="0" borderId="3" xfId="0" applyNumberFormat="1" applyFont="1" applyBorder="1"/>
    <xf numFmtId="0" fontId="1" fillId="6" borderId="3" xfId="0" applyFont="1" applyFill="1" applyBorder="1" applyProtection="1">
      <protection locked="0"/>
    </xf>
    <xf numFmtId="0" fontId="8" fillId="0" borderId="3" xfId="0" applyFont="1" applyBorder="1"/>
    <xf numFmtId="2" fontId="10" fillId="0" borderId="3" xfId="1" applyNumberFormat="1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/>
      <protection locked="0"/>
    </xf>
    <xf numFmtId="164" fontId="6" fillId="0" borderId="1" xfId="0" applyNumberFormat="1" applyFont="1" applyBorder="1"/>
    <xf numFmtId="1" fontId="6" fillId="0" borderId="1" xfId="0" applyNumberFormat="1" applyFont="1" applyBorder="1" applyAlignment="1" applyProtection="1">
      <alignment horizontal="center"/>
      <protection locked="0"/>
    </xf>
    <xf numFmtId="0" fontId="1" fillId="7" borderId="3" xfId="0" applyFont="1" applyFill="1" applyBorder="1" applyProtection="1">
      <protection locked="0"/>
    </xf>
    <xf numFmtId="1" fontId="10" fillId="0" borderId="3" xfId="0" applyNumberFormat="1" applyFont="1" applyBorder="1" applyAlignment="1" applyProtection="1">
      <alignment horizontal="center"/>
      <protection locked="0"/>
    </xf>
    <xf numFmtId="0" fontId="10" fillId="5" borderId="3" xfId="0" applyFont="1" applyFill="1" applyBorder="1" applyAlignment="1" applyProtection="1">
      <alignment horizontal="center"/>
      <protection locked="0"/>
    </xf>
    <xf numFmtId="0" fontId="8" fillId="2" borderId="3" xfId="1" applyFont="1" applyFill="1" applyBorder="1" applyProtection="1"/>
    <xf numFmtId="0" fontId="10" fillId="0" borderId="3" xfId="1" applyFont="1" applyBorder="1" applyAlignment="1" applyProtection="1">
      <alignment horizontal="center"/>
      <protection locked="0"/>
    </xf>
    <xf numFmtId="1" fontId="10" fillId="5" borderId="3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10" fillId="5" borderId="3" xfId="1" applyFont="1" applyFill="1" applyBorder="1" applyAlignment="1" applyProtection="1">
      <alignment horizontal="center"/>
      <protection locked="0"/>
    </xf>
    <xf numFmtId="0" fontId="8" fillId="8" borderId="3" xfId="0" applyFont="1" applyFill="1" applyBorder="1"/>
    <xf numFmtId="0" fontId="8" fillId="0" borderId="3" xfId="1" applyFont="1" applyBorder="1" applyProtection="1"/>
    <xf numFmtId="0" fontId="6" fillId="3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8" fillId="2" borderId="3" xfId="0" applyFont="1" applyFill="1" applyBorder="1"/>
    <xf numFmtId="0" fontId="13" fillId="0" borderId="3" xfId="0" applyFont="1" applyBorder="1" applyAlignment="1" applyProtection="1">
      <alignment horizontal="center"/>
      <protection locked="0"/>
    </xf>
    <xf numFmtId="0" fontId="8" fillId="9" borderId="3" xfId="0" applyFont="1" applyFill="1" applyBorder="1"/>
    <xf numFmtId="166" fontId="0" fillId="0" borderId="5" xfId="2" applyFont="1" applyBorder="1" applyAlignment="1" applyProtection="1">
      <alignment horizontal="center"/>
    </xf>
    <xf numFmtId="1" fontId="11" fillId="0" borderId="3" xfId="0" applyNumberFormat="1" applyFont="1" applyBorder="1" applyAlignment="1" applyProtection="1">
      <alignment horizontal="center"/>
      <protection locked="0"/>
    </xf>
    <xf numFmtId="1" fontId="12" fillId="0" borderId="3" xfId="0" applyNumberFormat="1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1" fontId="6" fillId="0" borderId="3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</cellXfs>
  <cellStyles count="3">
    <cellStyle name="Excel Built-in Normal" xfId="2" xr:uid="{C9ED2301-DB33-4674-AFD1-2469FA44AD7A}"/>
    <cellStyle name="Standaard" xfId="0" builtinId="0"/>
    <cellStyle name="Standaard 2" xfId="1" xr:uid="{6D6AB2E3-0EDD-42CF-B0F5-E2359C22968E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56A81-DA03-40B4-A0C6-7ACB16DE1388}">
  <sheetPr>
    <pageSetUpPr fitToPage="1"/>
  </sheetPr>
  <dimension ref="A1:S45"/>
  <sheetViews>
    <sheetView tabSelected="1" workbookViewId="0">
      <selection activeCell="U38" sqref="U38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5" bestFit="1" customWidth="1"/>
    <col min="4" max="4" width="2.28515625" bestFit="1" customWidth="1"/>
    <col min="5" max="5" width="5" bestFit="1" customWidth="1"/>
    <col min="6" max="6" width="4.140625" bestFit="1" customWidth="1"/>
    <col min="7" max="7" width="5" bestFit="1" customWidth="1"/>
    <col min="8" max="9" width="4.140625" bestFit="1" customWidth="1"/>
    <col min="10" max="11" width="4.42578125" bestFit="1" customWidth="1"/>
    <col min="12" max="12" width="4.140625" bestFit="1" customWidth="1"/>
    <col min="13" max="14" width="4.42578125" bestFit="1" customWidth="1"/>
    <col min="15" max="15" width="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9" ht="138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7" t="s">
        <v>7</v>
      </c>
      <c r="K1" s="6" t="s">
        <v>8</v>
      </c>
      <c r="L1" s="6" t="s">
        <v>9</v>
      </c>
      <c r="M1" s="7" t="s">
        <v>10</v>
      </c>
      <c r="N1" s="7" t="s">
        <v>11</v>
      </c>
      <c r="O1" s="8" t="s">
        <v>12</v>
      </c>
      <c r="P1" s="9" t="s">
        <v>13</v>
      </c>
      <c r="Q1" s="10" t="s">
        <v>14</v>
      </c>
      <c r="R1" s="11" t="s">
        <v>15</v>
      </c>
      <c r="S1" s="12"/>
    </row>
    <row r="2" spans="1:19" ht="15.75" x14ac:dyDescent="0.25">
      <c r="A2" s="13">
        <v>1</v>
      </c>
      <c r="B2" s="14">
        <v>44800</v>
      </c>
      <c r="C2" s="15" t="s">
        <v>16</v>
      </c>
      <c r="D2" s="16" t="s">
        <v>17</v>
      </c>
      <c r="E2" s="17">
        <v>2.12</v>
      </c>
      <c r="F2" s="18">
        <v>52</v>
      </c>
      <c r="G2" s="19">
        <f t="shared" ref="G2:G29" si="0">F2/25</f>
        <v>2.08</v>
      </c>
      <c r="H2" s="20">
        <v>63</v>
      </c>
      <c r="I2" s="21">
        <v>14</v>
      </c>
      <c r="J2" s="22">
        <f t="shared" ref="J2:J45" si="1">H2/F2*100</f>
        <v>121.15384615384615</v>
      </c>
      <c r="K2" s="23">
        <v>70</v>
      </c>
      <c r="L2" s="23">
        <v>8</v>
      </c>
      <c r="M2" s="22">
        <f t="shared" ref="M2:M45" si="2">K2/F2*100</f>
        <v>134.61538461538461</v>
      </c>
      <c r="N2" s="24">
        <f t="shared" ref="N2:N45" si="3">H2+K2</f>
        <v>133</v>
      </c>
      <c r="O2" s="25">
        <f t="shared" ref="O2:O45" si="4">N2/50</f>
        <v>2.66</v>
      </c>
      <c r="P2" s="26">
        <f t="shared" ref="P2:P45" si="5">O2/G2*100</f>
        <v>127.8846153846154</v>
      </c>
      <c r="Q2" s="27">
        <f t="shared" ref="Q2:Q45" si="6">ROUNDDOWN(P2,0)</f>
        <v>127</v>
      </c>
      <c r="R2" s="28"/>
      <c r="S2" s="12"/>
    </row>
    <row r="3" spans="1:19" ht="15.75" x14ac:dyDescent="0.25">
      <c r="A3" s="13">
        <v>2</v>
      </c>
      <c r="B3" s="14">
        <v>44798</v>
      </c>
      <c r="C3" s="29" t="s">
        <v>18</v>
      </c>
      <c r="D3" s="30" t="s">
        <v>17</v>
      </c>
      <c r="E3" s="31">
        <v>1.85</v>
      </c>
      <c r="F3" s="18">
        <v>47</v>
      </c>
      <c r="G3" s="19">
        <f t="shared" si="0"/>
        <v>1.88</v>
      </c>
      <c r="H3" s="20">
        <v>53</v>
      </c>
      <c r="I3" s="21">
        <v>17</v>
      </c>
      <c r="J3" s="22">
        <f t="shared" si="1"/>
        <v>112.7659574468085</v>
      </c>
      <c r="K3" s="23">
        <v>66</v>
      </c>
      <c r="L3" s="23">
        <v>8</v>
      </c>
      <c r="M3" s="22">
        <f t="shared" si="2"/>
        <v>140.42553191489361</v>
      </c>
      <c r="N3" s="24">
        <f t="shared" si="3"/>
        <v>119</v>
      </c>
      <c r="O3" s="25">
        <f t="shared" si="4"/>
        <v>2.38</v>
      </c>
      <c r="P3" s="32">
        <f t="shared" si="5"/>
        <v>126.59574468085107</v>
      </c>
      <c r="Q3" s="27">
        <f t="shared" si="6"/>
        <v>126</v>
      </c>
      <c r="R3" s="28"/>
      <c r="S3" s="12"/>
    </row>
    <row r="4" spans="1:19" ht="15.75" x14ac:dyDescent="0.25">
      <c r="A4" s="13">
        <v>3</v>
      </c>
      <c r="B4" s="14">
        <v>44797</v>
      </c>
      <c r="C4" s="29" t="s">
        <v>19</v>
      </c>
      <c r="D4" s="16" t="s">
        <v>17</v>
      </c>
      <c r="E4" s="31">
        <v>3.12</v>
      </c>
      <c r="F4" s="18">
        <v>68</v>
      </c>
      <c r="G4" s="19">
        <f t="shared" si="0"/>
        <v>2.72</v>
      </c>
      <c r="H4" s="33">
        <v>58</v>
      </c>
      <c r="I4" s="33">
        <v>10</v>
      </c>
      <c r="J4" s="22">
        <f t="shared" si="1"/>
        <v>85.294117647058826</v>
      </c>
      <c r="K4" s="13">
        <v>111</v>
      </c>
      <c r="L4" s="13">
        <v>15</v>
      </c>
      <c r="M4" s="22">
        <f t="shared" si="2"/>
        <v>163.23529411764704</v>
      </c>
      <c r="N4" s="24">
        <f t="shared" si="3"/>
        <v>169</v>
      </c>
      <c r="O4" s="25">
        <f t="shared" si="4"/>
        <v>3.38</v>
      </c>
      <c r="P4" s="32">
        <f t="shared" si="5"/>
        <v>124.26470588235293</v>
      </c>
      <c r="Q4" s="27">
        <f t="shared" si="6"/>
        <v>124</v>
      </c>
      <c r="R4" s="28"/>
      <c r="S4" s="12"/>
    </row>
    <row r="5" spans="1:19" ht="15.75" x14ac:dyDescent="0.25">
      <c r="A5" s="13">
        <v>4</v>
      </c>
      <c r="B5" s="14">
        <v>44804</v>
      </c>
      <c r="C5" s="29" t="s">
        <v>20</v>
      </c>
      <c r="D5" s="30" t="s">
        <v>17</v>
      </c>
      <c r="E5" s="31">
        <v>1.95</v>
      </c>
      <c r="F5" s="18">
        <v>50</v>
      </c>
      <c r="G5" s="19">
        <f t="shared" si="0"/>
        <v>2</v>
      </c>
      <c r="H5" s="20">
        <v>51</v>
      </c>
      <c r="I5" s="21">
        <v>6</v>
      </c>
      <c r="J5" s="22">
        <f t="shared" si="1"/>
        <v>102</v>
      </c>
      <c r="K5" s="23">
        <v>73</v>
      </c>
      <c r="L5" s="23">
        <v>7</v>
      </c>
      <c r="M5" s="22">
        <f t="shared" si="2"/>
        <v>146</v>
      </c>
      <c r="N5" s="24">
        <f t="shared" si="3"/>
        <v>124</v>
      </c>
      <c r="O5" s="25">
        <f t="shared" si="4"/>
        <v>2.48</v>
      </c>
      <c r="P5" s="32">
        <f t="shared" si="5"/>
        <v>124</v>
      </c>
      <c r="Q5" s="27">
        <f t="shared" si="6"/>
        <v>124</v>
      </c>
      <c r="R5" s="34"/>
      <c r="S5" s="12"/>
    </row>
    <row r="6" spans="1:19" ht="15.75" x14ac:dyDescent="0.25">
      <c r="A6" s="13">
        <v>5</v>
      </c>
      <c r="B6" s="14">
        <v>44800</v>
      </c>
      <c r="C6" s="29" t="s">
        <v>21</v>
      </c>
      <c r="D6" s="16" t="s">
        <v>17</v>
      </c>
      <c r="E6" s="31">
        <v>1.75</v>
      </c>
      <c r="F6" s="18">
        <v>45</v>
      </c>
      <c r="G6" s="19">
        <f t="shared" si="0"/>
        <v>1.8</v>
      </c>
      <c r="H6" s="20">
        <v>29</v>
      </c>
      <c r="I6" s="21">
        <v>4</v>
      </c>
      <c r="J6" s="22">
        <f t="shared" si="1"/>
        <v>64.444444444444443</v>
      </c>
      <c r="K6" s="23">
        <v>79</v>
      </c>
      <c r="L6" s="23">
        <v>13</v>
      </c>
      <c r="M6" s="22">
        <f t="shared" si="2"/>
        <v>175.55555555555554</v>
      </c>
      <c r="N6" s="24">
        <f t="shared" si="3"/>
        <v>108</v>
      </c>
      <c r="O6" s="25">
        <f t="shared" si="4"/>
        <v>2.16</v>
      </c>
      <c r="P6" s="32">
        <f t="shared" si="5"/>
        <v>120</v>
      </c>
      <c r="Q6" s="27">
        <f t="shared" si="6"/>
        <v>120</v>
      </c>
      <c r="R6" s="28"/>
      <c r="S6" s="12"/>
    </row>
    <row r="7" spans="1:19" ht="15.75" x14ac:dyDescent="0.25">
      <c r="A7" s="13">
        <v>6</v>
      </c>
      <c r="B7" s="14">
        <v>44804</v>
      </c>
      <c r="C7" s="29" t="s">
        <v>22</v>
      </c>
      <c r="D7" s="30" t="s">
        <v>17</v>
      </c>
      <c r="E7" s="35">
        <v>1.95</v>
      </c>
      <c r="F7" s="18">
        <v>50</v>
      </c>
      <c r="G7" s="19">
        <f t="shared" si="0"/>
        <v>2</v>
      </c>
      <c r="H7" s="20">
        <v>36</v>
      </c>
      <c r="I7" s="21">
        <v>9</v>
      </c>
      <c r="J7" s="22">
        <f t="shared" si="1"/>
        <v>72</v>
      </c>
      <c r="K7" s="23">
        <v>84</v>
      </c>
      <c r="L7" s="23">
        <v>21</v>
      </c>
      <c r="M7" s="22">
        <f t="shared" si="2"/>
        <v>168</v>
      </c>
      <c r="N7" s="24">
        <f t="shared" si="3"/>
        <v>120</v>
      </c>
      <c r="O7" s="25">
        <f t="shared" si="4"/>
        <v>2.4</v>
      </c>
      <c r="P7" s="32">
        <f t="shared" si="5"/>
        <v>120</v>
      </c>
      <c r="Q7" s="27">
        <f t="shared" si="6"/>
        <v>120</v>
      </c>
      <c r="R7" s="28"/>
      <c r="S7" s="12"/>
    </row>
    <row r="8" spans="1:19" ht="15.75" x14ac:dyDescent="0.25">
      <c r="A8" s="13">
        <v>7</v>
      </c>
      <c r="B8" s="14">
        <v>44803</v>
      </c>
      <c r="C8" s="29" t="s">
        <v>23</v>
      </c>
      <c r="D8" s="16" t="s">
        <v>17</v>
      </c>
      <c r="E8" s="31">
        <v>2.62</v>
      </c>
      <c r="F8" s="36">
        <v>60</v>
      </c>
      <c r="G8" s="19">
        <f t="shared" si="0"/>
        <v>2.4</v>
      </c>
      <c r="H8" s="20">
        <v>59</v>
      </c>
      <c r="I8" s="21">
        <v>10</v>
      </c>
      <c r="J8" s="22">
        <f t="shared" si="1"/>
        <v>98.333333333333329</v>
      </c>
      <c r="K8" s="23">
        <v>83</v>
      </c>
      <c r="L8" s="23">
        <v>20</v>
      </c>
      <c r="M8" s="22">
        <f t="shared" si="2"/>
        <v>138.33333333333334</v>
      </c>
      <c r="N8" s="24">
        <f t="shared" si="3"/>
        <v>142</v>
      </c>
      <c r="O8" s="25">
        <f t="shared" si="4"/>
        <v>2.84</v>
      </c>
      <c r="P8" s="32">
        <f t="shared" si="5"/>
        <v>118.33333333333333</v>
      </c>
      <c r="Q8" s="27">
        <f t="shared" si="6"/>
        <v>118</v>
      </c>
      <c r="R8" s="28"/>
      <c r="S8" s="12"/>
    </row>
    <row r="9" spans="1:19" ht="15.75" x14ac:dyDescent="0.25">
      <c r="A9" s="13">
        <v>8</v>
      </c>
      <c r="B9" s="14">
        <v>44803</v>
      </c>
      <c r="C9" s="37" t="s">
        <v>24</v>
      </c>
      <c r="D9" s="30" t="s">
        <v>17</v>
      </c>
      <c r="E9" s="38">
        <v>1.75</v>
      </c>
      <c r="F9" s="39">
        <v>45</v>
      </c>
      <c r="G9" s="19">
        <f t="shared" si="0"/>
        <v>1.8</v>
      </c>
      <c r="H9" s="20">
        <v>60</v>
      </c>
      <c r="I9" s="21">
        <v>10</v>
      </c>
      <c r="J9" s="22">
        <f t="shared" si="1"/>
        <v>133.33333333333331</v>
      </c>
      <c r="K9" s="23">
        <v>45</v>
      </c>
      <c r="L9" s="23">
        <v>7</v>
      </c>
      <c r="M9" s="22">
        <f t="shared" si="2"/>
        <v>100</v>
      </c>
      <c r="N9" s="24">
        <f t="shared" si="3"/>
        <v>105</v>
      </c>
      <c r="O9" s="25">
        <f t="shared" si="4"/>
        <v>2.1</v>
      </c>
      <c r="P9" s="32">
        <f t="shared" si="5"/>
        <v>116.66666666666667</v>
      </c>
      <c r="Q9" s="27">
        <f t="shared" si="6"/>
        <v>116</v>
      </c>
      <c r="R9" s="28"/>
      <c r="S9" s="12"/>
    </row>
    <row r="10" spans="1:19" ht="15.75" x14ac:dyDescent="0.25">
      <c r="A10" s="13">
        <v>9</v>
      </c>
      <c r="B10" s="14">
        <v>44804</v>
      </c>
      <c r="C10" s="37" t="s">
        <v>25</v>
      </c>
      <c r="D10" s="16" t="s">
        <v>17</v>
      </c>
      <c r="E10" s="38">
        <v>1.75</v>
      </c>
      <c r="F10" s="36">
        <v>45</v>
      </c>
      <c r="G10" s="19">
        <f t="shared" si="0"/>
        <v>1.8</v>
      </c>
      <c r="H10" s="20">
        <v>49</v>
      </c>
      <c r="I10" s="21">
        <v>9</v>
      </c>
      <c r="J10" s="22">
        <f t="shared" si="1"/>
        <v>108.88888888888889</v>
      </c>
      <c r="K10" s="23">
        <v>56</v>
      </c>
      <c r="L10" s="23">
        <v>10</v>
      </c>
      <c r="M10" s="22">
        <f t="shared" si="2"/>
        <v>124.44444444444444</v>
      </c>
      <c r="N10" s="24">
        <f t="shared" si="3"/>
        <v>105</v>
      </c>
      <c r="O10" s="25">
        <f t="shared" si="4"/>
        <v>2.1</v>
      </c>
      <c r="P10" s="32">
        <f t="shared" si="5"/>
        <v>116.66666666666667</v>
      </c>
      <c r="Q10" s="27">
        <f t="shared" si="6"/>
        <v>116</v>
      </c>
      <c r="R10" s="28"/>
      <c r="S10" s="12"/>
    </row>
    <row r="11" spans="1:19" ht="15.75" x14ac:dyDescent="0.25">
      <c r="A11" s="13">
        <v>10</v>
      </c>
      <c r="B11" s="14">
        <v>44797</v>
      </c>
      <c r="C11" s="29" t="s">
        <v>26</v>
      </c>
      <c r="D11" s="30" t="s">
        <v>17</v>
      </c>
      <c r="E11" s="31">
        <v>1.85</v>
      </c>
      <c r="F11" s="36">
        <v>47</v>
      </c>
      <c r="G11" s="19">
        <f t="shared" si="0"/>
        <v>1.88</v>
      </c>
      <c r="H11" s="20">
        <v>52</v>
      </c>
      <c r="I11" s="21">
        <v>6</v>
      </c>
      <c r="J11" s="22">
        <f t="shared" si="1"/>
        <v>110.63829787234043</v>
      </c>
      <c r="K11" s="23">
        <v>57</v>
      </c>
      <c r="L11" s="23">
        <v>7</v>
      </c>
      <c r="M11" s="22">
        <f t="shared" si="2"/>
        <v>121.27659574468086</v>
      </c>
      <c r="N11" s="24">
        <f t="shared" si="3"/>
        <v>109</v>
      </c>
      <c r="O11" s="25">
        <f t="shared" si="4"/>
        <v>2.1800000000000002</v>
      </c>
      <c r="P11" s="32">
        <f t="shared" si="5"/>
        <v>115.95744680851065</v>
      </c>
      <c r="Q11" s="27">
        <f t="shared" si="6"/>
        <v>115</v>
      </c>
      <c r="R11" s="28"/>
      <c r="S11" s="12"/>
    </row>
    <row r="12" spans="1:19" ht="15.75" x14ac:dyDescent="0.25">
      <c r="A12" s="13">
        <v>11</v>
      </c>
      <c r="B12" s="14">
        <v>44804</v>
      </c>
      <c r="C12" s="29" t="s">
        <v>27</v>
      </c>
      <c r="D12" s="16" t="s">
        <v>17</v>
      </c>
      <c r="E12" s="31">
        <v>1.85</v>
      </c>
      <c r="F12" s="36">
        <v>47</v>
      </c>
      <c r="G12" s="19">
        <f t="shared" si="0"/>
        <v>1.88</v>
      </c>
      <c r="H12" s="20">
        <v>71</v>
      </c>
      <c r="I12" s="21">
        <v>7</v>
      </c>
      <c r="J12" s="22">
        <f t="shared" si="1"/>
        <v>151.06382978723406</v>
      </c>
      <c r="K12" s="23">
        <v>38</v>
      </c>
      <c r="L12" s="23">
        <v>8</v>
      </c>
      <c r="M12" s="22">
        <f t="shared" si="2"/>
        <v>80.851063829787222</v>
      </c>
      <c r="N12" s="24">
        <f t="shared" si="3"/>
        <v>109</v>
      </c>
      <c r="O12" s="25">
        <f t="shared" si="4"/>
        <v>2.1800000000000002</v>
      </c>
      <c r="P12" s="32">
        <f t="shared" si="5"/>
        <v>115.95744680851065</v>
      </c>
      <c r="Q12" s="27">
        <f t="shared" si="6"/>
        <v>115</v>
      </c>
      <c r="R12" s="28"/>
      <c r="S12" s="12"/>
    </row>
    <row r="13" spans="1:19" ht="15.75" x14ac:dyDescent="0.25">
      <c r="A13" s="13">
        <v>12</v>
      </c>
      <c r="B13" s="14">
        <v>44803</v>
      </c>
      <c r="C13" s="37" t="s">
        <v>28</v>
      </c>
      <c r="D13" s="30" t="s">
        <v>17</v>
      </c>
      <c r="E13" s="31">
        <v>1.95</v>
      </c>
      <c r="F13" s="36">
        <v>50</v>
      </c>
      <c r="G13" s="19">
        <f t="shared" si="0"/>
        <v>2</v>
      </c>
      <c r="H13" s="20">
        <v>71</v>
      </c>
      <c r="I13" s="21">
        <v>12</v>
      </c>
      <c r="J13" s="22">
        <f t="shared" si="1"/>
        <v>142</v>
      </c>
      <c r="K13" s="23">
        <v>43</v>
      </c>
      <c r="L13" s="23">
        <v>14</v>
      </c>
      <c r="M13" s="22">
        <f t="shared" si="2"/>
        <v>86</v>
      </c>
      <c r="N13" s="24">
        <f t="shared" si="3"/>
        <v>114</v>
      </c>
      <c r="O13" s="25">
        <f t="shared" si="4"/>
        <v>2.2799999999999998</v>
      </c>
      <c r="P13" s="32">
        <f t="shared" si="5"/>
        <v>113.99999999999999</v>
      </c>
      <c r="Q13" s="27">
        <f t="shared" si="6"/>
        <v>114</v>
      </c>
      <c r="R13" s="40"/>
      <c r="S13" s="12"/>
    </row>
    <row r="14" spans="1:19" ht="15.75" x14ac:dyDescent="0.25">
      <c r="A14" s="13">
        <v>13</v>
      </c>
      <c r="B14" s="14">
        <v>44803</v>
      </c>
      <c r="C14" s="29" t="s">
        <v>29</v>
      </c>
      <c r="D14" s="16" t="s">
        <v>17</v>
      </c>
      <c r="E14" s="31">
        <v>2.37</v>
      </c>
      <c r="F14" s="36">
        <v>56</v>
      </c>
      <c r="G14" s="19">
        <f t="shared" si="0"/>
        <v>2.2400000000000002</v>
      </c>
      <c r="H14" s="20">
        <v>70</v>
      </c>
      <c r="I14" s="21">
        <v>16</v>
      </c>
      <c r="J14" s="22">
        <f t="shared" si="1"/>
        <v>125</v>
      </c>
      <c r="K14" s="23">
        <v>56</v>
      </c>
      <c r="L14" s="23">
        <v>10</v>
      </c>
      <c r="M14" s="22">
        <f t="shared" si="2"/>
        <v>100</v>
      </c>
      <c r="N14" s="24">
        <f t="shared" si="3"/>
        <v>126</v>
      </c>
      <c r="O14" s="25">
        <f t="shared" si="4"/>
        <v>2.52</v>
      </c>
      <c r="P14" s="32">
        <f t="shared" si="5"/>
        <v>112.5</v>
      </c>
      <c r="Q14" s="27">
        <f t="shared" si="6"/>
        <v>112</v>
      </c>
      <c r="R14" s="40"/>
      <c r="S14" s="12"/>
    </row>
    <row r="15" spans="1:19" ht="15.75" x14ac:dyDescent="0.25">
      <c r="A15" s="13">
        <v>14</v>
      </c>
      <c r="B15" s="14">
        <v>44800</v>
      </c>
      <c r="C15" s="29" t="s">
        <v>30</v>
      </c>
      <c r="D15" s="30" t="s">
        <v>17</v>
      </c>
      <c r="E15" s="31">
        <v>3.37</v>
      </c>
      <c r="F15" s="36">
        <v>72</v>
      </c>
      <c r="G15" s="19">
        <f t="shared" si="0"/>
        <v>2.88</v>
      </c>
      <c r="H15" s="20">
        <v>69</v>
      </c>
      <c r="I15" s="21">
        <v>19</v>
      </c>
      <c r="J15" s="22">
        <f t="shared" si="1"/>
        <v>95.833333333333343</v>
      </c>
      <c r="K15" s="23">
        <v>92</v>
      </c>
      <c r="L15" s="23">
        <v>24</v>
      </c>
      <c r="M15" s="22">
        <f t="shared" si="2"/>
        <v>127.77777777777777</v>
      </c>
      <c r="N15" s="24">
        <f t="shared" si="3"/>
        <v>161</v>
      </c>
      <c r="O15" s="25">
        <f t="shared" si="4"/>
        <v>3.22</v>
      </c>
      <c r="P15" s="32">
        <f t="shared" si="5"/>
        <v>111.80555555555556</v>
      </c>
      <c r="Q15" s="27">
        <f t="shared" si="6"/>
        <v>111</v>
      </c>
      <c r="R15" s="40"/>
      <c r="S15" s="12"/>
    </row>
    <row r="16" spans="1:19" ht="15.75" x14ac:dyDescent="0.25">
      <c r="A16" s="13">
        <v>15</v>
      </c>
      <c r="B16" s="14">
        <v>44797</v>
      </c>
      <c r="C16" s="29" t="s">
        <v>31</v>
      </c>
      <c r="D16" s="16" t="s">
        <v>17</v>
      </c>
      <c r="E16" s="31">
        <v>2.37</v>
      </c>
      <c r="F16" s="41">
        <v>56</v>
      </c>
      <c r="G16" s="19">
        <f t="shared" si="0"/>
        <v>2.2400000000000002</v>
      </c>
      <c r="H16" s="20">
        <v>80</v>
      </c>
      <c r="I16" s="21">
        <v>15</v>
      </c>
      <c r="J16" s="22">
        <f t="shared" si="1"/>
        <v>142.85714285714286</v>
      </c>
      <c r="K16" s="23">
        <v>45</v>
      </c>
      <c r="L16" s="23">
        <v>8</v>
      </c>
      <c r="M16" s="22">
        <f t="shared" si="2"/>
        <v>80.357142857142861</v>
      </c>
      <c r="N16" s="24">
        <f t="shared" si="3"/>
        <v>125</v>
      </c>
      <c r="O16" s="25">
        <f t="shared" si="4"/>
        <v>2.5</v>
      </c>
      <c r="P16" s="32">
        <f t="shared" si="5"/>
        <v>111.60714285714283</v>
      </c>
      <c r="Q16" s="27">
        <f t="shared" si="6"/>
        <v>111</v>
      </c>
      <c r="R16" s="40"/>
      <c r="S16" s="12"/>
    </row>
    <row r="17" spans="1:19" ht="15.75" x14ac:dyDescent="0.25">
      <c r="A17" s="13">
        <v>16</v>
      </c>
      <c r="B17" s="14">
        <v>44797</v>
      </c>
      <c r="C17" s="29" t="s">
        <v>32</v>
      </c>
      <c r="D17" s="30" t="s">
        <v>17</v>
      </c>
      <c r="E17" s="31">
        <v>3.12</v>
      </c>
      <c r="F17" s="36">
        <v>68</v>
      </c>
      <c r="G17" s="19">
        <f t="shared" si="0"/>
        <v>2.72</v>
      </c>
      <c r="H17" s="20">
        <v>57</v>
      </c>
      <c r="I17" s="21">
        <v>8</v>
      </c>
      <c r="J17" s="22">
        <f t="shared" si="1"/>
        <v>83.82352941176471</v>
      </c>
      <c r="K17" s="23">
        <v>90</v>
      </c>
      <c r="L17" s="23">
        <v>10</v>
      </c>
      <c r="M17" s="22">
        <f t="shared" si="2"/>
        <v>132.35294117647058</v>
      </c>
      <c r="N17" s="24">
        <f t="shared" si="3"/>
        <v>147</v>
      </c>
      <c r="O17" s="25">
        <f t="shared" si="4"/>
        <v>2.94</v>
      </c>
      <c r="P17" s="32">
        <f t="shared" si="5"/>
        <v>108.08823529411764</v>
      </c>
      <c r="Q17" s="27">
        <f t="shared" si="6"/>
        <v>108</v>
      </c>
      <c r="R17" s="40"/>
      <c r="S17" s="12"/>
    </row>
    <row r="18" spans="1:19" ht="15.75" x14ac:dyDescent="0.25">
      <c r="A18" s="13">
        <v>17</v>
      </c>
      <c r="B18" s="14">
        <v>44800</v>
      </c>
      <c r="C18" s="42" t="s">
        <v>33</v>
      </c>
      <c r="D18" s="16" t="s">
        <v>17</v>
      </c>
      <c r="E18" s="31">
        <v>2.87</v>
      </c>
      <c r="F18" s="36">
        <v>64</v>
      </c>
      <c r="G18" s="19">
        <f t="shared" si="0"/>
        <v>2.56</v>
      </c>
      <c r="H18" s="20">
        <v>80</v>
      </c>
      <c r="I18" s="21">
        <v>18</v>
      </c>
      <c r="J18" s="22">
        <f t="shared" si="1"/>
        <v>125</v>
      </c>
      <c r="K18" s="23">
        <v>57</v>
      </c>
      <c r="L18" s="23">
        <v>17</v>
      </c>
      <c r="M18" s="22">
        <f t="shared" si="2"/>
        <v>89.0625</v>
      </c>
      <c r="N18" s="24">
        <f t="shared" si="3"/>
        <v>137</v>
      </c>
      <c r="O18" s="25">
        <f t="shared" si="4"/>
        <v>2.74</v>
      </c>
      <c r="P18" s="32">
        <f t="shared" si="5"/>
        <v>107.03125</v>
      </c>
      <c r="Q18" s="27">
        <f t="shared" si="6"/>
        <v>107</v>
      </c>
      <c r="R18" s="40"/>
      <c r="S18" s="12"/>
    </row>
    <row r="19" spans="1:19" ht="15.75" x14ac:dyDescent="0.25">
      <c r="A19" s="13">
        <v>18</v>
      </c>
      <c r="B19" s="14">
        <v>44797</v>
      </c>
      <c r="C19" s="43" t="s">
        <v>34</v>
      </c>
      <c r="D19" s="30" t="s">
        <v>17</v>
      </c>
      <c r="E19" s="31">
        <v>1.95</v>
      </c>
      <c r="F19" s="36">
        <v>50</v>
      </c>
      <c r="G19" s="19">
        <f t="shared" si="0"/>
        <v>2</v>
      </c>
      <c r="H19" s="20">
        <v>56</v>
      </c>
      <c r="I19" s="21">
        <v>9</v>
      </c>
      <c r="J19" s="22">
        <f t="shared" si="1"/>
        <v>112.00000000000001</v>
      </c>
      <c r="K19" s="23">
        <v>50</v>
      </c>
      <c r="L19" s="23">
        <v>10</v>
      </c>
      <c r="M19" s="22">
        <f t="shared" si="2"/>
        <v>100</v>
      </c>
      <c r="N19" s="24">
        <f t="shared" si="3"/>
        <v>106</v>
      </c>
      <c r="O19" s="25">
        <f t="shared" si="4"/>
        <v>2.12</v>
      </c>
      <c r="P19" s="32">
        <f t="shared" si="5"/>
        <v>106</v>
      </c>
      <c r="Q19" s="27">
        <f t="shared" si="6"/>
        <v>106</v>
      </c>
      <c r="R19" s="40"/>
      <c r="S19" s="12"/>
    </row>
    <row r="20" spans="1:19" ht="15.75" x14ac:dyDescent="0.25">
      <c r="A20" s="13">
        <v>19</v>
      </c>
      <c r="B20" s="14">
        <v>44802</v>
      </c>
      <c r="C20" s="29" t="s">
        <v>35</v>
      </c>
      <c r="D20" s="16" t="s">
        <v>17</v>
      </c>
      <c r="E20" s="31">
        <v>2.37</v>
      </c>
      <c r="F20" s="36">
        <v>56</v>
      </c>
      <c r="G20" s="19">
        <f t="shared" si="0"/>
        <v>2.2400000000000002</v>
      </c>
      <c r="H20" s="33">
        <v>66</v>
      </c>
      <c r="I20" s="33">
        <v>11</v>
      </c>
      <c r="J20" s="22">
        <f t="shared" si="1"/>
        <v>117.85714285714286</v>
      </c>
      <c r="K20" s="13">
        <v>52</v>
      </c>
      <c r="L20" s="13">
        <v>7</v>
      </c>
      <c r="M20" s="22">
        <f t="shared" si="2"/>
        <v>92.857142857142861</v>
      </c>
      <c r="N20" s="24">
        <f t="shared" si="3"/>
        <v>118</v>
      </c>
      <c r="O20" s="25">
        <f t="shared" si="4"/>
        <v>2.36</v>
      </c>
      <c r="P20" s="32">
        <f t="shared" si="5"/>
        <v>105.35714285714283</v>
      </c>
      <c r="Q20" s="27">
        <f t="shared" si="6"/>
        <v>105</v>
      </c>
      <c r="R20" s="40"/>
      <c r="S20" s="12"/>
    </row>
    <row r="21" spans="1:19" ht="15.75" x14ac:dyDescent="0.25">
      <c r="A21" s="13">
        <v>20</v>
      </c>
      <c r="B21" s="14">
        <v>44802</v>
      </c>
      <c r="C21" s="29" t="s">
        <v>36</v>
      </c>
      <c r="D21" s="30" t="s">
        <v>17</v>
      </c>
      <c r="E21" s="31">
        <v>3.37</v>
      </c>
      <c r="F21" s="36">
        <v>72</v>
      </c>
      <c r="G21" s="19">
        <f t="shared" si="0"/>
        <v>2.88</v>
      </c>
      <c r="H21" s="20">
        <v>80</v>
      </c>
      <c r="I21" s="21">
        <v>15</v>
      </c>
      <c r="J21" s="22">
        <f t="shared" si="1"/>
        <v>111.11111111111111</v>
      </c>
      <c r="K21" s="23">
        <v>70</v>
      </c>
      <c r="L21" s="23">
        <v>16</v>
      </c>
      <c r="M21" s="22">
        <f t="shared" si="2"/>
        <v>97.222222222222214</v>
      </c>
      <c r="N21" s="24">
        <f t="shared" si="3"/>
        <v>150</v>
      </c>
      <c r="O21" s="25">
        <f t="shared" si="4"/>
        <v>3</v>
      </c>
      <c r="P21" s="32">
        <f t="shared" si="5"/>
        <v>104.16666666666667</v>
      </c>
      <c r="Q21" s="27">
        <f t="shared" si="6"/>
        <v>104</v>
      </c>
      <c r="R21" s="40"/>
      <c r="S21" s="12"/>
    </row>
    <row r="22" spans="1:19" ht="15.75" x14ac:dyDescent="0.25">
      <c r="A22" s="13">
        <v>21</v>
      </c>
      <c r="B22" s="14">
        <v>44804</v>
      </c>
      <c r="C22" s="29" t="s">
        <v>37</v>
      </c>
      <c r="D22" s="16" t="s">
        <v>17</v>
      </c>
      <c r="E22" s="31">
        <v>2.37</v>
      </c>
      <c r="F22" s="36">
        <v>56</v>
      </c>
      <c r="G22" s="19">
        <f t="shared" si="0"/>
        <v>2.2400000000000002</v>
      </c>
      <c r="H22" s="20">
        <v>47</v>
      </c>
      <c r="I22" s="21">
        <v>8</v>
      </c>
      <c r="J22" s="22">
        <f t="shared" si="1"/>
        <v>83.928571428571431</v>
      </c>
      <c r="K22" s="23">
        <v>67</v>
      </c>
      <c r="L22" s="23">
        <v>18</v>
      </c>
      <c r="M22" s="22">
        <f t="shared" si="2"/>
        <v>119.64285714285714</v>
      </c>
      <c r="N22" s="24">
        <f t="shared" si="3"/>
        <v>114</v>
      </c>
      <c r="O22" s="25">
        <f t="shared" si="4"/>
        <v>2.2799999999999998</v>
      </c>
      <c r="P22" s="32">
        <f t="shared" si="5"/>
        <v>101.78571428571426</v>
      </c>
      <c r="Q22" s="27">
        <f t="shared" si="6"/>
        <v>101</v>
      </c>
      <c r="R22" s="40"/>
      <c r="S22" s="12"/>
    </row>
    <row r="23" spans="1:19" ht="15.75" x14ac:dyDescent="0.25">
      <c r="A23" s="13">
        <v>22</v>
      </c>
      <c r="B23" s="14">
        <v>44803</v>
      </c>
      <c r="C23" s="42" t="s">
        <v>38</v>
      </c>
      <c r="D23" s="30" t="s">
        <v>17</v>
      </c>
      <c r="E23" s="31">
        <v>1.75</v>
      </c>
      <c r="F23" s="36">
        <v>45</v>
      </c>
      <c r="G23" s="19">
        <f t="shared" si="0"/>
        <v>1.8</v>
      </c>
      <c r="H23" s="33">
        <v>46</v>
      </c>
      <c r="I23" s="33">
        <v>8</v>
      </c>
      <c r="J23" s="22">
        <f t="shared" si="1"/>
        <v>102.22222222222221</v>
      </c>
      <c r="K23" s="13">
        <v>42</v>
      </c>
      <c r="L23" s="13">
        <v>13</v>
      </c>
      <c r="M23" s="22">
        <f t="shared" si="2"/>
        <v>93.333333333333329</v>
      </c>
      <c r="N23" s="24">
        <f t="shared" si="3"/>
        <v>88</v>
      </c>
      <c r="O23" s="25">
        <f t="shared" si="4"/>
        <v>1.76</v>
      </c>
      <c r="P23" s="32">
        <f t="shared" si="5"/>
        <v>97.777777777777771</v>
      </c>
      <c r="Q23" s="27">
        <f t="shared" si="6"/>
        <v>97</v>
      </c>
      <c r="R23" s="40"/>
      <c r="S23" s="12"/>
    </row>
    <row r="24" spans="1:19" ht="15.75" x14ac:dyDescent="0.25">
      <c r="A24" s="13">
        <v>23</v>
      </c>
      <c r="B24" s="14">
        <v>44802</v>
      </c>
      <c r="C24" s="29" t="s">
        <v>39</v>
      </c>
      <c r="D24" s="16" t="s">
        <v>17</v>
      </c>
      <c r="E24" s="31">
        <v>2.12</v>
      </c>
      <c r="F24" s="36">
        <v>52</v>
      </c>
      <c r="G24" s="19">
        <f t="shared" si="0"/>
        <v>2.08</v>
      </c>
      <c r="H24" s="33">
        <v>48</v>
      </c>
      <c r="I24" s="33">
        <v>14</v>
      </c>
      <c r="J24" s="22">
        <f t="shared" si="1"/>
        <v>92.307692307692307</v>
      </c>
      <c r="K24" s="13">
        <v>53</v>
      </c>
      <c r="L24" s="13">
        <v>9</v>
      </c>
      <c r="M24" s="22">
        <f t="shared" si="2"/>
        <v>101.92307692307692</v>
      </c>
      <c r="N24" s="24">
        <f t="shared" si="3"/>
        <v>101</v>
      </c>
      <c r="O24" s="25">
        <f t="shared" si="4"/>
        <v>2.02</v>
      </c>
      <c r="P24" s="32">
        <f t="shared" si="5"/>
        <v>97.115384615384613</v>
      </c>
      <c r="Q24" s="27">
        <f t="shared" si="6"/>
        <v>97</v>
      </c>
      <c r="R24" s="40"/>
      <c r="S24" s="12"/>
    </row>
    <row r="25" spans="1:19" ht="15.75" x14ac:dyDescent="0.25">
      <c r="A25" s="13">
        <v>24</v>
      </c>
      <c r="B25" s="14">
        <v>44803</v>
      </c>
      <c r="C25" s="29" t="s">
        <v>40</v>
      </c>
      <c r="D25" s="30" t="s">
        <v>17</v>
      </c>
      <c r="E25" s="31">
        <v>2.87</v>
      </c>
      <c r="F25" s="36">
        <v>64</v>
      </c>
      <c r="G25" s="19">
        <f t="shared" si="0"/>
        <v>2.56</v>
      </c>
      <c r="H25" s="33">
        <v>60</v>
      </c>
      <c r="I25" s="33">
        <v>10</v>
      </c>
      <c r="J25" s="22">
        <f t="shared" si="1"/>
        <v>93.75</v>
      </c>
      <c r="K25" s="13">
        <v>59</v>
      </c>
      <c r="L25" s="13">
        <v>17</v>
      </c>
      <c r="M25" s="22">
        <f t="shared" si="2"/>
        <v>92.1875</v>
      </c>
      <c r="N25" s="24">
        <f t="shared" si="3"/>
        <v>119</v>
      </c>
      <c r="O25" s="25">
        <f t="shared" si="4"/>
        <v>2.38</v>
      </c>
      <c r="P25" s="32">
        <f t="shared" si="5"/>
        <v>92.968749999999986</v>
      </c>
      <c r="Q25" s="27">
        <f t="shared" si="6"/>
        <v>92</v>
      </c>
      <c r="R25" s="40"/>
      <c r="S25" s="12"/>
    </row>
    <row r="26" spans="1:19" ht="15.75" x14ac:dyDescent="0.25">
      <c r="A26" s="13">
        <v>25</v>
      </c>
      <c r="B26" s="14">
        <v>44797</v>
      </c>
      <c r="C26" s="29" t="s">
        <v>41</v>
      </c>
      <c r="D26" s="16" t="s">
        <v>17</v>
      </c>
      <c r="E26" s="31">
        <v>1.85</v>
      </c>
      <c r="F26" s="44">
        <v>47</v>
      </c>
      <c r="G26" s="19">
        <f t="shared" si="0"/>
        <v>1.88</v>
      </c>
      <c r="H26" s="45">
        <v>38</v>
      </c>
      <c r="I26" s="45">
        <v>6</v>
      </c>
      <c r="J26" s="22">
        <f t="shared" si="1"/>
        <v>80.851063829787222</v>
      </c>
      <c r="K26" s="46">
        <v>48</v>
      </c>
      <c r="L26" s="46">
        <v>6</v>
      </c>
      <c r="M26" s="22">
        <f t="shared" si="2"/>
        <v>102.12765957446808</v>
      </c>
      <c r="N26" s="24">
        <f t="shared" si="3"/>
        <v>86</v>
      </c>
      <c r="O26" s="25">
        <f t="shared" si="4"/>
        <v>1.72</v>
      </c>
      <c r="P26" s="32">
        <f t="shared" si="5"/>
        <v>91.489361702127653</v>
      </c>
      <c r="Q26" s="27">
        <f t="shared" si="6"/>
        <v>91</v>
      </c>
      <c r="R26" s="40"/>
      <c r="S26" s="12"/>
    </row>
    <row r="27" spans="1:19" ht="15.75" x14ac:dyDescent="0.25">
      <c r="A27" s="13">
        <v>26</v>
      </c>
      <c r="B27" s="14">
        <v>44800</v>
      </c>
      <c r="C27" s="29" t="s">
        <v>42</v>
      </c>
      <c r="D27" s="30" t="s">
        <v>17</v>
      </c>
      <c r="E27" s="31">
        <v>2.62</v>
      </c>
      <c r="F27" s="36">
        <v>60</v>
      </c>
      <c r="G27" s="19">
        <f t="shared" si="0"/>
        <v>2.4</v>
      </c>
      <c r="H27" s="20">
        <v>59</v>
      </c>
      <c r="I27" s="21">
        <v>8</v>
      </c>
      <c r="J27" s="22">
        <f t="shared" si="1"/>
        <v>98.333333333333329</v>
      </c>
      <c r="K27" s="23">
        <v>50</v>
      </c>
      <c r="L27" s="23">
        <v>12</v>
      </c>
      <c r="M27" s="22">
        <f t="shared" si="2"/>
        <v>83.333333333333343</v>
      </c>
      <c r="N27" s="24">
        <f t="shared" si="3"/>
        <v>109</v>
      </c>
      <c r="O27" s="25">
        <f t="shared" si="4"/>
        <v>2.1800000000000002</v>
      </c>
      <c r="P27" s="32">
        <f t="shared" si="5"/>
        <v>90.833333333333343</v>
      </c>
      <c r="Q27" s="27">
        <f t="shared" si="6"/>
        <v>90</v>
      </c>
      <c r="R27" s="40"/>
      <c r="S27" s="12"/>
    </row>
    <row r="28" spans="1:19" ht="15.75" x14ac:dyDescent="0.25">
      <c r="A28" s="13">
        <v>27</v>
      </c>
      <c r="B28" s="14">
        <v>44804</v>
      </c>
      <c r="C28" s="47" t="s">
        <v>43</v>
      </c>
      <c r="D28" s="16" t="s">
        <v>17</v>
      </c>
      <c r="E28" s="31">
        <v>1.75</v>
      </c>
      <c r="F28" s="36">
        <v>45</v>
      </c>
      <c r="G28" s="19">
        <f t="shared" si="0"/>
        <v>1.8</v>
      </c>
      <c r="H28" s="20">
        <v>43</v>
      </c>
      <c r="I28" s="21">
        <v>6</v>
      </c>
      <c r="J28" s="22">
        <f t="shared" si="1"/>
        <v>95.555555555555557</v>
      </c>
      <c r="K28" s="23">
        <v>38</v>
      </c>
      <c r="L28" s="23">
        <v>6</v>
      </c>
      <c r="M28" s="22">
        <f t="shared" si="2"/>
        <v>84.444444444444443</v>
      </c>
      <c r="N28" s="24">
        <f t="shared" si="3"/>
        <v>81</v>
      </c>
      <c r="O28" s="25">
        <f t="shared" si="4"/>
        <v>1.62</v>
      </c>
      <c r="P28" s="32">
        <f t="shared" si="5"/>
        <v>90</v>
      </c>
      <c r="Q28" s="27">
        <f t="shared" si="6"/>
        <v>90</v>
      </c>
      <c r="R28" s="40"/>
      <c r="S28" s="12"/>
    </row>
    <row r="29" spans="1:19" ht="15.75" x14ac:dyDescent="0.25">
      <c r="A29" s="13">
        <v>28</v>
      </c>
      <c r="B29" s="14">
        <v>44797</v>
      </c>
      <c r="C29" s="47" t="s">
        <v>44</v>
      </c>
      <c r="D29" s="30" t="s">
        <v>17</v>
      </c>
      <c r="E29" s="48">
        <v>1.65</v>
      </c>
      <c r="F29" s="36">
        <v>42</v>
      </c>
      <c r="G29" s="19">
        <f t="shared" si="0"/>
        <v>1.68</v>
      </c>
      <c r="H29" s="20">
        <v>43</v>
      </c>
      <c r="I29" s="21">
        <v>6</v>
      </c>
      <c r="J29" s="22">
        <f t="shared" si="1"/>
        <v>102.38095238095238</v>
      </c>
      <c r="K29" s="23">
        <v>32</v>
      </c>
      <c r="L29" s="23">
        <v>10</v>
      </c>
      <c r="M29" s="22">
        <f t="shared" si="2"/>
        <v>76.19047619047619</v>
      </c>
      <c r="N29" s="24">
        <f t="shared" si="3"/>
        <v>75</v>
      </c>
      <c r="O29" s="25">
        <f t="shared" si="4"/>
        <v>1.5</v>
      </c>
      <c r="P29" s="32">
        <f t="shared" si="5"/>
        <v>89.285714285714292</v>
      </c>
      <c r="Q29" s="27">
        <f t="shared" si="6"/>
        <v>89</v>
      </c>
      <c r="R29" s="40"/>
      <c r="S29" s="12"/>
    </row>
    <row r="30" spans="1:19" ht="15.75" x14ac:dyDescent="0.25">
      <c r="A30" s="13">
        <v>29</v>
      </c>
      <c r="B30" s="14">
        <v>44802</v>
      </c>
      <c r="C30" s="49" t="s">
        <v>45</v>
      </c>
      <c r="D30" s="50" t="s">
        <v>17</v>
      </c>
      <c r="E30" s="30" t="e">
        <f>VLOOKUP(F30,X$2:Y57,2)</f>
        <v>#N/A</v>
      </c>
      <c r="F30" s="36">
        <v>52</v>
      </c>
      <c r="G30" s="19">
        <v>2.08</v>
      </c>
      <c r="H30" s="20">
        <v>36</v>
      </c>
      <c r="I30" s="21">
        <v>6</v>
      </c>
      <c r="J30" s="22">
        <f t="shared" si="1"/>
        <v>69.230769230769226</v>
      </c>
      <c r="K30" s="23">
        <v>56</v>
      </c>
      <c r="L30" s="23">
        <v>11</v>
      </c>
      <c r="M30" s="22">
        <f t="shared" si="2"/>
        <v>107.69230769230769</v>
      </c>
      <c r="N30" s="24">
        <f t="shared" si="3"/>
        <v>92</v>
      </c>
      <c r="O30" s="25">
        <f t="shared" si="4"/>
        <v>1.84</v>
      </c>
      <c r="P30" s="32">
        <f t="shared" si="5"/>
        <v>88.461538461538453</v>
      </c>
      <c r="Q30" s="27">
        <f t="shared" si="6"/>
        <v>88</v>
      </c>
      <c r="R30" s="40"/>
      <c r="S30" s="12"/>
    </row>
    <row r="31" spans="1:19" ht="15.75" x14ac:dyDescent="0.25">
      <c r="A31" s="13">
        <v>30</v>
      </c>
      <c r="B31" s="14">
        <v>44800</v>
      </c>
      <c r="C31" s="29" t="s">
        <v>46</v>
      </c>
      <c r="D31" s="30" t="s">
        <v>17</v>
      </c>
      <c r="E31" s="31">
        <v>3.12</v>
      </c>
      <c r="F31" s="36">
        <v>68</v>
      </c>
      <c r="G31" s="19">
        <f t="shared" ref="G31:G45" si="7">F31/25</f>
        <v>2.72</v>
      </c>
      <c r="H31" s="20">
        <v>49</v>
      </c>
      <c r="I31" s="21">
        <v>7</v>
      </c>
      <c r="J31" s="22">
        <f t="shared" si="1"/>
        <v>72.058823529411768</v>
      </c>
      <c r="K31" s="23">
        <v>71</v>
      </c>
      <c r="L31" s="23">
        <v>7</v>
      </c>
      <c r="M31" s="22">
        <f t="shared" si="2"/>
        <v>104.41176470588236</v>
      </c>
      <c r="N31" s="24">
        <f t="shared" si="3"/>
        <v>120</v>
      </c>
      <c r="O31" s="25">
        <f t="shared" si="4"/>
        <v>2.4</v>
      </c>
      <c r="P31" s="32">
        <f t="shared" si="5"/>
        <v>88.235294117647044</v>
      </c>
      <c r="Q31" s="27">
        <f t="shared" si="6"/>
        <v>88</v>
      </c>
      <c r="R31" s="40"/>
      <c r="S31" s="12"/>
    </row>
    <row r="32" spans="1:19" ht="15.75" x14ac:dyDescent="0.25">
      <c r="A32" s="13">
        <v>31</v>
      </c>
      <c r="B32" s="14">
        <v>44802</v>
      </c>
      <c r="C32" s="29" t="s">
        <v>47</v>
      </c>
      <c r="D32" s="16" t="s">
        <v>17</v>
      </c>
      <c r="E32" s="31">
        <v>3.37</v>
      </c>
      <c r="F32" s="36">
        <v>72</v>
      </c>
      <c r="G32" s="19">
        <f t="shared" si="7"/>
        <v>2.88</v>
      </c>
      <c r="H32" s="20">
        <v>40</v>
      </c>
      <c r="I32" s="21">
        <v>10</v>
      </c>
      <c r="J32" s="22">
        <f t="shared" si="1"/>
        <v>55.555555555555557</v>
      </c>
      <c r="K32" s="23">
        <v>86</v>
      </c>
      <c r="L32" s="23">
        <v>15</v>
      </c>
      <c r="M32" s="22">
        <f t="shared" si="2"/>
        <v>119.44444444444444</v>
      </c>
      <c r="N32" s="24">
        <f t="shared" si="3"/>
        <v>126</v>
      </c>
      <c r="O32" s="25">
        <f t="shared" si="4"/>
        <v>2.52</v>
      </c>
      <c r="P32" s="32">
        <f t="shared" si="5"/>
        <v>87.5</v>
      </c>
      <c r="Q32" s="27">
        <f t="shared" si="6"/>
        <v>87</v>
      </c>
      <c r="R32" s="40"/>
      <c r="S32" s="12"/>
    </row>
    <row r="33" spans="1:19" ht="15.75" x14ac:dyDescent="0.25">
      <c r="A33" s="13">
        <v>32</v>
      </c>
      <c r="B33" s="14">
        <v>44797</v>
      </c>
      <c r="C33" s="29" t="s">
        <v>48</v>
      </c>
      <c r="D33" s="30" t="s">
        <v>17</v>
      </c>
      <c r="E33" s="31">
        <v>1.95</v>
      </c>
      <c r="F33" s="36">
        <v>50</v>
      </c>
      <c r="G33" s="19">
        <f t="shared" si="7"/>
        <v>2</v>
      </c>
      <c r="H33" s="33">
        <v>56</v>
      </c>
      <c r="I33" s="33">
        <v>7</v>
      </c>
      <c r="J33" s="22">
        <f t="shared" si="1"/>
        <v>112.00000000000001</v>
      </c>
      <c r="K33" s="13">
        <v>31</v>
      </c>
      <c r="L33" s="13">
        <v>10</v>
      </c>
      <c r="M33" s="22">
        <f t="shared" si="2"/>
        <v>62</v>
      </c>
      <c r="N33" s="24">
        <f t="shared" si="3"/>
        <v>87</v>
      </c>
      <c r="O33" s="25">
        <f t="shared" si="4"/>
        <v>1.74</v>
      </c>
      <c r="P33" s="32">
        <f t="shared" si="5"/>
        <v>87</v>
      </c>
      <c r="Q33" s="27">
        <f t="shared" si="6"/>
        <v>87</v>
      </c>
      <c r="R33" s="40"/>
      <c r="S33" s="12"/>
    </row>
    <row r="34" spans="1:19" ht="15.75" x14ac:dyDescent="0.25">
      <c r="A34" s="13">
        <v>33</v>
      </c>
      <c r="B34" s="14">
        <v>44802</v>
      </c>
      <c r="C34" s="29" t="s">
        <v>49</v>
      </c>
      <c r="D34" s="16" t="s">
        <v>17</v>
      </c>
      <c r="E34" s="31">
        <v>1.75</v>
      </c>
      <c r="F34" s="36">
        <v>45</v>
      </c>
      <c r="G34" s="19">
        <f t="shared" si="7"/>
        <v>1.8</v>
      </c>
      <c r="H34" s="20">
        <v>40</v>
      </c>
      <c r="I34" s="21">
        <v>10</v>
      </c>
      <c r="J34" s="22">
        <f t="shared" si="1"/>
        <v>88.888888888888886</v>
      </c>
      <c r="K34" s="23">
        <v>38</v>
      </c>
      <c r="L34" s="23">
        <v>4</v>
      </c>
      <c r="M34" s="22">
        <f t="shared" si="2"/>
        <v>84.444444444444443</v>
      </c>
      <c r="N34" s="24">
        <f t="shared" si="3"/>
        <v>78</v>
      </c>
      <c r="O34" s="25">
        <f t="shared" si="4"/>
        <v>1.56</v>
      </c>
      <c r="P34" s="32">
        <f t="shared" si="5"/>
        <v>86.666666666666671</v>
      </c>
      <c r="Q34" s="27">
        <f t="shared" si="6"/>
        <v>86</v>
      </c>
      <c r="R34" s="40"/>
      <c r="S34" s="12"/>
    </row>
    <row r="35" spans="1:19" ht="15.75" x14ac:dyDescent="0.25">
      <c r="A35" s="13">
        <v>34</v>
      </c>
      <c r="B35" s="14">
        <v>44803</v>
      </c>
      <c r="C35" s="37" t="s">
        <v>50</v>
      </c>
      <c r="D35" s="30" t="s">
        <v>17</v>
      </c>
      <c r="E35" s="31">
        <v>1.65</v>
      </c>
      <c r="F35" s="36">
        <v>42</v>
      </c>
      <c r="G35" s="19">
        <f t="shared" si="7"/>
        <v>1.68</v>
      </c>
      <c r="H35" s="20">
        <v>40</v>
      </c>
      <c r="I35" s="21">
        <v>6</v>
      </c>
      <c r="J35" s="22">
        <f t="shared" si="1"/>
        <v>95.238095238095227</v>
      </c>
      <c r="K35" s="23">
        <v>30</v>
      </c>
      <c r="L35" s="23">
        <v>4</v>
      </c>
      <c r="M35" s="22">
        <f t="shared" si="2"/>
        <v>71.428571428571431</v>
      </c>
      <c r="N35" s="24">
        <f t="shared" si="3"/>
        <v>70</v>
      </c>
      <c r="O35" s="25">
        <f t="shared" si="4"/>
        <v>1.4</v>
      </c>
      <c r="P35" s="32">
        <f t="shared" si="5"/>
        <v>83.333333333333329</v>
      </c>
      <c r="Q35" s="27">
        <f t="shared" si="6"/>
        <v>83</v>
      </c>
      <c r="R35" s="40"/>
      <c r="S35" s="12"/>
    </row>
    <row r="36" spans="1:19" ht="15.75" x14ac:dyDescent="0.25">
      <c r="A36" s="13">
        <v>35</v>
      </c>
      <c r="B36" s="14">
        <v>44803</v>
      </c>
      <c r="C36" s="29" t="s">
        <v>51</v>
      </c>
      <c r="D36" s="16" t="s">
        <v>17</v>
      </c>
      <c r="E36" s="31">
        <v>3.37</v>
      </c>
      <c r="F36" s="36">
        <v>72</v>
      </c>
      <c r="G36" s="19">
        <f t="shared" si="7"/>
        <v>2.88</v>
      </c>
      <c r="H36" s="33">
        <v>47</v>
      </c>
      <c r="I36" s="33">
        <v>8</v>
      </c>
      <c r="J36" s="22">
        <f t="shared" si="1"/>
        <v>65.277777777777786</v>
      </c>
      <c r="K36" s="13">
        <v>68</v>
      </c>
      <c r="L36" s="13">
        <v>11</v>
      </c>
      <c r="M36" s="22">
        <f t="shared" si="2"/>
        <v>94.444444444444443</v>
      </c>
      <c r="N36" s="24">
        <f t="shared" si="3"/>
        <v>115</v>
      </c>
      <c r="O36" s="25">
        <f t="shared" si="4"/>
        <v>2.2999999999999998</v>
      </c>
      <c r="P36" s="32">
        <f t="shared" si="5"/>
        <v>79.8611111111111</v>
      </c>
      <c r="Q36" s="27">
        <f t="shared" si="6"/>
        <v>79</v>
      </c>
      <c r="R36" s="40"/>
      <c r="S36" s="12"/>
    </row>
    <row r="37" spans="1:19" ht="15.75" x14ac:dyDescent="0.25">
      <c r="A37" s="13">
        <v>36</v>
      </c>
      <c r="B37" s="14">
        <v>44802</v>
      </c>
      <c r="C37" s="29" t="s">
        <v>52</v>
      </c>
      <c r="D37" s="30" t="s">
        <v>17</v>
      </c>
      <c r="E37" s="31">
        <v>3.12</v>
      </c>
      <c r="F37" s="36">
        <v>68</v>
      </c>
      <c r="G37" s="19">
        <f t="shared" si="7"/>
        <v>2.72</v>
      </c>
      <c r="H37" s="20">
        <v>54</v>
      </c>
      <c r="I37" s="21">
        <v>15</v>
      </c>
      <c r="J37" s="22">
        <f t="shared" si="1"/>
        <v>79.411764705882348</v>
      </c>
      <c r="K37" s="23">
        <v>51</v>
      </c>
      <c r="L37" s="23">
        <v>6</v>
      </c>
      <c r="M37" s="22">
        <f t="shared" si="2"/>
        <v>75</v>
      </c>
      <c r="N37" s="24">
        <f t="shared" si="3"/>
        <v>105</v>
      </c>
      <c r="O37" s="25">
        <f t="shared" si="4"/>
        <v>2.1</v>
      </c>
      <c r="P37" s="32">
        <f t="shared" si="5"/>
        <v>77.205882352941174</v>
      </c>
      <c r="Q37" s="27">
        <f t="shared" si="6"/>
        <v>77</v>
      </c>
      <c r="R37" s="40"/>
      <c r="S37" s="12"/>
    </row>
    <row r="38" spans="1:19" ht="15.75" x14ac:dyDescent="0.25">
      <c r="A38" s="13">
        <v>37</v>
      </c>
      <c r="B38" s="14">
        <v>44797</v>
      </c>
      <c r="C38" s="47" t="s">
        <v>53</v>
      </c>
      <c r="D38" s="50" t="s">
        <v>17</v>
      </c>
      <c r="E38" s="30" t="e">
        <f>VLOOKUP(F38,X$2:Y65,2)</f>
        <v>#N/A</v>
      </c>
      <c r="F38" s="36">
        <v>72</v>
      </c>
      <c r="G38" s="19">
        <f t="shared" si="7"/>
        <v>2.88</v>
      </c>
      <c r="H38" s="20">
        <v>61</v>
      </c>
      <c r="I38" s="21">
        <v>12</v>
      </c>
      <c r="J38" s="22">
        <f t="shared" si="1"/>
        <v>84.722222222222214</v>
      </c>
      <c r="K38" s="23">
        <v>49</v>
      </c>
      <c r="L38" s="23">
        <v>10</v>
      </c>
      <c r="M38" s="22">
        <f t="shared" si="2"/>
        <v>68.055555555555557</v>
      </c>
      <c r="N38" s="24">
        <f t="shared" si="3"/>
        <v>110</v>
      </c>
      <c r="O38" s="25">
        <f t="shared" si="4"/>
        <v>2.2000000000000002</v>
      </c>
      <c r="P38" s="32">
        <f t="shared" si="5"/>
        <v>76.3888888888889</v>
      </c>
      <c r="Q38" s="27">
        <f t="shared" si="6"/>
        <v>76</v>
      </c>
      <c r="R38" s="40"/>
      <c r="S38" s="12"/>
    </row>
    <row r="39" spans="1:19" ht="15.75" x14ac:dyDescent="0.25">
      <c r="A39" s="13">
        <v>38</v>
      </c>
      <c r="B39" s="14">
        <v>44800</v>
      </c>
      <c r="C39" s="29" t="s">
        <v>54</v>
      </c>
      <c r="D39" s="30" t="s">
        <v>17</v>
      </c>
      <c r="E39" s="31">
        <v>3.37</v>
      </c>
      <c r="F39" s="36">
        <v>72</v>
      </c>
      <c r="G39" s="19">
        <f t="shared" si="7"/>
        <v>2.88</v>
      </c>
      <c r="H39" s="33">
        <v>55</v>
      </c>
      <c r="I39" s="33">
        <v>16</v>
      </c>
      <c r="J39" s="22">
        <f t="shared" si="1"/>
        <v>76.388888888888886</v>
      </c>
      <c r="K39" s="13">
        <v>55</v>
      </c>
      <c r="L39" s="13">
        <v>12</v>
      </c>
      <c r="M39" s="22">
        <f t="shared" si="2"/>
        <v>76.388888888888886</v>
      </c>
      <c r="N39" s="24">
        <f t="shared" si="3"/>
        <v>110</v>
      </c>
      <c r="O39" s="25">
        <f t="shared" si="4"/>
        <v>2.2000000000000002</v>
      </c>
      <c r="P39" s="32">
        <f t="shared" si="5"/>
        <v>76.3888888888889</v>
      </c>
      <c r="Q39" s="27">
        <f t="shared" si="6"/>
        <v>76</v>
      </c>
      <c r="R39" s="40"/>
      <c r="S39" s="12"/>
    </row>
    <row r="40" spans="1:19" ht="15.75" x14ac:dyDescent="0.25">
      <c r="A40" s="13">
        <v>39</v>
      </c>
      <c r="B40" s="14">
        <v>44799</v>
      </c>
      <c r="C40" s="29" t="s">
        <v>55</v>
      </c>
      <c r="D40" s="16" t="s">
        <v>17</v>
      </c>
      <c r="E40" s="31">
        <v>2.37</v>
      </c>
      <c r="F40" s="36">
        <v>56</v>
      </c>
      <c r="G40" s="19">
        <f t="shared" si="7"/>
        <v>2.2400000000000002</v>
      </c>
      <c r="H40" s="20">
        <v>45</v>
      </c>
      <c r="I40" s="21">
        <v>6</v>
      </c>
      <c r="J40" s="22">
        <f t="shared" si="1"/>
        <v>80.357142857142861</v>
      </c>
      <c r="K40" s="23">
        <v>38</v>
      </c>
      <c r="L40" s="23">
        <v>7</v>
      </c>
      <c r="M40" s="22">
        <f t="shared" si="2"/>
        <v>67.857142857142861</v>
      </c>
      <c r="N40" s="24">
        <f t="shared" si="3"/>
        <v>83</v>
      </c>
      <c r="O40" s="25">
        <f t="shared" si="4"/>
        <v>1.66</v>
      </c>
      <c r="P40" s="32">
        <f t="shared" si="5"/>
        <v>74.107142857142847</v>
      </c>
      <c r="Q40" s="27">
        <f t="shared" si="6"/>
        <v>74</v>
      </c>
      <c r="R40" s="40"/>
      <c r="S40" s="12"/>
    </row>
    <row r="41" spans="1:19" ht="15.75" x14ac:dyDescent="0.25">
      <c r="A41" s="13">
        <v>40</v>
      </c>
      <c r="B41" s="14">
        <v>44799</v>
      </c>
      <c r="C41" s="29" t="s">
        <v>56</v>
      </c>
      <c r="D41" s="30" t="s">
        <v>17</v>
      </c>
      <c r="E41" s="31">
        <v>1.65</v>
      </c>
      <c r="F41" s="36">
        <v>42</v>
      </c>
      <c r="G41" s="19">
        <f t="shared" si="7"/>
        <v>1.68</v>
      </c>
      <c r="H41" s="20">
        <v>25</v>
      </c>
      <c r="I41" s="21">
        <v>7</v>
      </c>
      <c r="J41" s="22">
        <f t="shared" si="1"/>
        <v>59.523809523809526</v>
      </c>
      <c r="K41" s="23">
        <v>37</v>
      </c>
      <c r="L41" s="23">
        <v>9</v>
      </c>
      <c r="M41" s="22">
        <f t="shared" si="2"/>
        <v>88.095238095238088</v>
      </c>
      <c r="N41" s="24">
        <f t="shared" si="3"/>
        <v>62</v>
      </c>
      <c r="O41" s="25">
        <f t="shared" si="4"/>
        <v>1.24</v>
      </c>
      <c r="P41" s="32">
        <f t="shared" si="5"/>
        <v>73.80952380952381</v>
      </c>
      <c r="Q41" s="27">
        <f t="shared" si="6"/>
        <v>73</v>
      </c>
      <c r="R41" s="40"/>
      <c r="S41" s="12"/>
    </row>
    <row r="42" spans="1:19" ht="15.75" x14ac:dyDescent="0.25">
      <c r="A42" s="13">
        <v>41</v>
      </c>
      <c r="B42" s="14">
        <v>44803</v>
      </c>
      <c r="C42" s="29" t="s">
        <v>57</v>
      </c>
      <c r="D42" s="16" t="s">
        <v>17</v>
      </c>
      <c r="E42" s="31">
        <v>2.62</v>
      </c>
      <c r="F42" s="36">
        <v>60</v>
      </c>
      <c r="G42" s="19">
        <f t="shared" si="7"/>
        <v>2.4</v>
      </c>
      <c r="H42" s="20">
        <v>46</v>
      </c>
      <c r="I42" s="21">
        <v>8</v>
      </c>
      <c r="J42" s="22">
        <f t="shared" si="1"/>
        <v>76.666666666666671</v>
      </c>
      <c r="K42" s="23">
        <v>40</v>
      </c>
      <c r="L42" s="23">
        <v>7</v>
      </c>
      <c r="M42" s="22">
        <f t="shared" si="2"/>
        <v>66.666666666666657</v>
      </c>
      <c r="N42" s="24">
        <f t="shared" si="3"/>
        <v>86</v>
      </c>
      <c r="O42" s="25">
        <f t="shared" si="4"/>
        <v>1.72</v>
      </c>
      <c r="P42" s="32">
        <f t="shared" si="5"/>
        <v>71.666666666666671</v>
      </c>
      <c r="Q42" s="27">
        <f t="shared" si="6"/>
        <v>71</v>
      </c>
      <c r="R42" s="40"/>
      <c r="S42" s="12"/>
    </row>
    <row r="43" spans="1:19" ht="15.75" x14ac:dyDescent="0.25">
      <c r="A43" s="13">
        <v>42</v>
      </c>
      <c r="B43" s="14">
        <v>44803</v>
      </c>
      <c r="C43" s="42" t="s">
        <v>58</v>
      </c>
      <c r="D43" s="30" t="s">
        <v>17</v>
      </c>
      <c r="E43" s="31">
        <v>3.37</v>
      </c>
      <c r="F43" s="36">
        <v>72</v>
      </c>
      <c r="G43" s="19">
        <f t="shared" si="7"/>
        <v>2.88</v>
      </c>
      <c r="H43" s="51">
        <v>36</v>
      </c>
      <c r="I43" s="52">
        <v>4</v>
      </c>
      <c r="J43" s="22">
        <f t="shared" si="1"/>
        <v>50</v>
      </c>
      <c r="K43" s="53">
        <v>53</v>
      </c>
      <c r="L43" s="53">
        <v>11</v>
      </c>
      <c r="M43" s="22">
        <f t="shared" si="2"/>
        <v>73.611111111111114</v>
      </c>
      <c r="N43" s="24">
        <f t="shared" si="3"/>
        <v>89</v>
      </c>
      <c r="O43" s="25">
        <f t="shared" si="4"/>
        <v>1.78</v>
      </c>
      <c r="P43" s="32">
        <f t="shared" si="5"/>
        <v>61.805555555555557</v>
      </c>
      <c r="Q43" s="27">
        <f t="shared" si="6"/>
        <v>61</v>
      </c>
      <c r="R43" s="40"/>
      <c r="S43" s="12"/>
    </row>
    <row r="44" spans="1:19" ht="15.75" x14ac:dyDescent="0.25">
      <c r="A44" s="13">
        <v>43</v>
      </c>
      <c r="B44" s="14">
        <v>44800</v>
      </c>
      <c r="C44" s="15" t="s">
        <v>59</v>
      </c>
      <c r="D44" s="16" t="s">
        <v>17</v>
      </c>
      <c r="E44" s="31">
        <v>2.37</v>
      </c>
      <c r="F44" s="36">
        <v>56</v>
      </c>
      <c r="G44" s="19">
        <f t="shared" si="7"/>
        <v>2.2400000000000002</v>
      </c>
      <c r="H44" s="51">
        <v>29</v>
      </c>
      <c r="I44" s="52">
        <v>3</v>
      </c>
      <c r="J44" s="22">
        <f t="shared" si="1"/>
        <v>51.785714285714292</v>
      </c>
      <c r="K44" s="53">
        <v>35</v>
      </c>
      <c r="L44" s="53">
        <v>6</v>
      </c>
      <c r="M44" s="22">
        <f t="shared" si="2"/>
        <v>62.5</v>
      </c>
      <c r="N44" s="24">
        <f t="shared" si="3"/>
        <v>64</v>
      </c>
      <c r="O44" s="25">
        <f t="shared" si="4"/>
        <v>1.28</v>
      </c>
      <c r="P44" s="32">
        <f t="shared" si="5"/>
        <v>57.142857142857139</v>
      </c>
      <c r="Q44" s="27">
        <f t="shared" si="6"/>
        <v>57</v>
      </c>
      <c r="R44" s="40"/>
      <c r="S44" s="12"/>
    </row>
    <row r="45" spans="1:19" ht="15.75" x14ac:dyDescent="0.25">
      <c r="A45" s="13">
        <v>44</v>
      </c>
      <c r="B45" s="14">
        <v>44802</v>
      </c>
      <c r="C45" s="29" t="s">
        <v>60</v>
      </c>
      <c r="D45" s="30" t="s">
        <v>17</v>
      </c>
      <c r="E45" s="31">
        <v>1.85</v>
      </c>
      <c r="F45" s="36">
        <v>47</v>
      </c>
      <c r="G45" s="19">
        <f t="shared" si="7"/>
        <v>1.88</v>
      </c>
      <c r="H45" s="54">
        <v>26</v>
      </c>
      <c r="I45" s="54">
        <v>10</v>
      </c>
      <c r="J45" s="22">
        <f t="shared" si="1"/>
        <v>55.319148936170215</v>
      </c>
      <c r="K45" s="55">
        <v>22</v>
      </c>
      <c r="L45" s="55">
        <v>4</v>
      </c>
      <c r="M45" s="22">
        <f t="shared" si="2"/>
        <v>46.808510638297875</v>
      </c>
      <c r="N45" s="24">
        <f t="shared" si="3"/>
        <v>48</v>
      </c>
      <c r="O45" s="25">
        <f t="shared" si="4"/>
        <v>0.96</v>
      </c>
      <c r="P45" s="32">
        <f t="shared" si="5"/>
        <v>51.063829787234042</v>
      </c>
      <c r="Q45" s="27">
        <f t="shared" si="6"/>
        <v>51</v>
      </c>
      <c r="R45" s="40"/>
      <c r="S45" s="12"/>
    </row>
  </sheetData>
  <protectedRanges>
    <protectedRange sqref="J2:J45 G2:G45 M2:Q45" name="Fred"/>
  </protectedRanges>
  <conditionalFormatting sqref="P2:Q45">
    <cfRule type="cellIs" dxfId="1" priority="1" stopIfTrue="1" operator="lessThan">
      <formula>79.5</formula>
    </cfRule>
  </conditionalFormatting>
  <conditionalFormatting sqref="P2:Q45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2022-08-31T17:29:55Z</dcterms:created>
  <dcterms:modified xsi:type="dcterms:W3CDTF">2022-08-31T17:31:55Z</dcterms:modified>
</cp:coreProperties>
</file>